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65" windowHeight="11790"/>
  </bookViews>
  <sheets>
    <sheet name="发放表" sheetId="2" r:id="rId1"/>
  </sheets>
  <definedNames>
    <definedName name="_xlnm._FilterDatabase" localSheetId="0" hidden="1">发放表!$A$4:$O$45</definedName>
  </definedNames>
  <calcPr calcId="144525"/>
</workbook>
</file>

<file path=xl/sharedStrings.xml><?xml version="1.0" encoding="utf-8"?>
<sst xmlns="http://schemas.openxmlformats.org/spreadsheetml/2006/main" count="255" uniqueCount="162">
  <si>
    <t>2025年花溪区发放就业见习补贴公示（第三批）</t>
  </si>
  <si>
    <t>单位：花溪区就业局</t>
  </si>
  <si>
    <t>序号</t>
  </si>
  <si>
    <t>单位</t>
  </si>
  <si>
    <t>身份类别</t>
  </si>
  <si>
    <t>姓名</t>
  </si>
  <si>
    <t>性别</t>
  </si>
  <si>
    <t>身份证号码</t>
  </si>
  <si>
    <t>年龄</t>
  </si>
  <si>
    <t>见习起止时间</t>
  </si>
  <si>
    <t>申请补贴起止时间</t>
  </si>
  <si>
    <t>补贴月数（个）</t>
  </si>
  <si>
    <t>生活补贴申请金额（1134元/月）</t>
  </si>
  <si>
    <t>商业保险申请金额（元）</t>
  </si>
  <si>
    <t>留用奖励
(元）</t>
  </si>
  <si>
    <t>共计
（元）</t>
  </si>
  <si>
    <t>备注</t>
  </si>
  <si>
    <t>贵阳市花溪区民政局</t>
  </si>
  <si>
    <t>离校2年内高校毕业生</t>
  </si>
  <si>
    <t>钟健</t>
  </si>
  <si>
    <t>男</t>
  </si>
  <si>
    <t>522424*********017</t>
  </si>
  <si>
    <t>20240104-20250103</t>
  </si>
  <si>
    <t>20240204-20241031</t>
  </si>
  <si>
    <t>保险未覆盖期22天，扣出一个月见习补贴及保险补贴。</t>
  </si>
  <si>
    <t>鲍林银</t>
  </si>
  <si>
    <t>520202*********115</t>
  </si>
  <si>
    <t>20230517-2040516</t>
  </si>
  <si>
    <t>20230517-20240516</t>
  </si>
  <si>
    <t>杨淳淇</t>
  </si>
  <si>
    <t>女</t>
  </si>
  <si>
    <t>520111*********424</t>
  </si>
  <si>
    <t>20230627-20240626</t>
  </si>
  <si>
    <t>20230627-20240426</t>
  </si>
  <si>
    <t>李双宏</t>
  </si>
  <si>
    <t>520111*********445</t>
  </si>
  <si>
    <t>20230728-20240727</t>
  </si>
  <si>
    <t>潘辰仪</t>
  </si>
  <si>
    <t>522101*********217</t>
  </si>
  <si>
    <t>20230817-20240816</t>
  </si>
  <si>
    <t>章枝杰</t>
  </si>
  <si>
    <t>522426*********431</t>
  </si>
  <si>
    <t>20230703-20240702</t>
  </si>
  <si>
    <t>张妍</t>
  </si>
  <si>
    <t>522401*********864</t>
  </si>
  <si>
    <t>20230706-20240705</t>
  </si>
  <si>
    <t>聂宇</t>
  </si>
  <si>
    <t>520102*********415</t>
  </si>
  <si>
    <t>20230706-20240405</t>
  </si>
  <si>
    <t>2024.04.05-2024.04.12发放生活补贴398元，按其60%补贴。</t>
  </si>
  <si>
    <t>李怡</t>
  </si>
  <si>
    <t>522426*********420</t>
  </si>
  <si>
    <t>20230724-20240723</t>
  </si>
  <si>
    <t>20230824-20240623</t>
  </si>
  <si>
    <t>保险未覆盖期17天，扣出一个月见习补贴及保险补贴。，扣1月生活补贴及保费。</t>
  </si>
  <si>
    <t>车方语</t>
  </si>
  <si>
    <t>522730*********928</t>
  </si>
  <si>
    <t>20230824-20240723</t>
  </si>
  <si>
    <t>张婷</t>
  </si>
  <si>
    <t>520112*********12X</t>
  </si>
  <si>
    <t>20230625-20240624</t>
  </si>
  <si>
    <t>小计</t>
  </si>
  <si>
    <t>贵州星长征教育科技有限公司</t>
  </si>
  <si>
    <t>孟伟</t>
  </si>
  <si>
    <t>522427*********558</t>
  </si>
  <si>
    <t>20240702-20250701</t>
  </si>
  <si>
    <t>20240702-20241130</t>
  </si>
  <si>
    <t>韩雪</t>
  </si>
  <si>
    <t>522428*********829</t>
  </si>
  <si>
    <t>20231129-20241128</t>
  </si>
  <si>
    <t>20240129-20241128</t>
  </si>
  <si>
    <t>累积51天未覆盖保险，扣除两个月的见习补贴。</t>
  </si>
  <si>
    <t>王帮媚</t>
  </si>
  <si>
    <t>522728*********346</t>
  </si>
  <si>
    <t>20240323-20250322</t>
  </si>
  <si>
    <t>20240423-20250122</t>
  </si>
  <si>
    <t xml:space="preserve"> 累积17天未覆盖保险，扣除1个月保险费及生活补贴。1月生活补贴为1071.71元，按其60%补贴。</t>
  </si>
  <si>
    <t>安行</t>
  </si>
  <si>
    <t>522128*********012</t>
  </si>
  <si>
    <t>20240328-20250327</t>
  </si>
  <si>
    <t>20240328-20250118</t>
  </si>
  <si>
    <t>张丽</t>
  </si>
  <si>
    <t>522625*********127</t>
  </si>
  <si>
    <t>20240319-20250318</t>
  </si>
  <si>
    <t>20240419-20250228</t>
  </si>
  <si>
    <t>累积21天未覆盖保险，扣除1个月保险费及见习补贴。3月生活补贴为1160元，按其60%补贴。</t>
  </si>
  <si>
    <t>尚飞</t>
  </si>
  <si>
    <t>522426*********186</t>
  </si>
  <si>
    <t>20240702-20250108</t>
  </si>
  <si>
    <t>姜克玲</t>
  </si>
  <si>
    <t>522227*********226</t>
  </si>
  <si>
    <t>20240702-20250115</t>
  </si>
  <si>
    <t>姚圆</t>
  </si>
  <si>
    <t>522425*********617</t>
  </si>
  <si>
    <t>20240702-20250123</t>
  </si>
  <si>
    <t>1月生活补贴为1537.37元，按其60%补贴。</t>
  </si>
  <si>
    <t>王浪</t>
  </si>
  <si>
    <t>522426*********051</t>
  </si>
  <si>
    <t>20240702-20250127</t>
  </si>
  <si>
    <t>张宇</t>
  </si>
  <si>
    <t>522728*********556</t>
  </si>
  <si>
    <t>20240702-20250101</t>
  </si>
  <si>
    <t>陈美燕</t>
  </si>
  <si>
    <t>522228*********243</t>
  </si>
  <si>
    <t>20240702-20250225</t>
  </si>
  <si>
    <t>2月生活补贴为1857.53元，按其60%补贴。</t>
  </si>
  <si>
    <t>李成京</t>
  </si>
  <si>
    <t>522128*********015</t>
  </si>
  <si>
    <t>20240701-20250630</t>
  </si>
  <si>
    <t>20240701-2025014</t>
  </si>
  <si>
    <t>李隆帅</t>
  </si>
  <si>
    <t>522222*********23X</t>
  </si>
  <si>
    <t>20240701-20250228</t>
  </si>
  <si>
    <t>王永琪</t>
  </si>
  <si>
    <t>520112*********017</t>
  </si>
  <si>
    <t>20240701-20250113</t>
  </si>
  <si>
    <t>杨颂</t>
  </si>
  <si>
    <t>520112*********935</t>
  </si>
  <si>
    <t>20240701-20250126</t>
  </si>
  <si>
    <t>1月生活补贴为1063.87元，按其60%补贴。</t>
  </si>
  <si>
    <t>刘如宇</t>
  </si>
  <si>
    <t>522132*********933</t>
  </si>
  <si>
    <t>潘全红</t>
  </si>
  <si>
    <t>522633*********013</t>
  </si>
  <si>
    <t>20240702-20241231</t>
  </si>
  <si>
    <t>陈登荣</t>
  </si>
  <si>
    <t>522427*********176</t>
  </si>
  <si>
    <t>20240702-20250228</t>
  </si>
  <si>
    <t>周俊</t>
  </si>
  <si>
    <t>522526*********43X</t>
  </si>
  <si>
    <t>20241015-20251014</t>
  </si>
  <si>
    <t>20241015-20250125</t>
  </si>
  <si>
    <t>欧越芳</t>
  </si>
  <si>
    <t>522224*********869</t>
  </si>
  <si>
    <t>20240901-20250831</t>
  </si>
  <si>
    <t>20240901-20250118</t>
  </si>
  <si>
    <t>彭双卡</t>
  </si>
  <si>
    <t>520221*********926</t>
  </si>
  <si>
    <t>20240904-20250903</t>
  </si>
  <si>
    <t>20240904-20250228</t>
  </si>
  <si>
    <t>李帆</t>
  </si>
  <si>
    <t>522401*********033</t>
  </si>
  <si>
    <t>20241028-20251027</t>
  </si>
  <si>
    <t>20241028-20250227</t>
  </si>
  <si>
    <t>刘天义</t>
  </si>
  <si>
    <t>522124*********410</t>
  </si>
  <si>
    <t>20240701-20251222</t>
  </si>
  <si>
    <t>杨刚</t>
  </si>
  <si>
    <t>500241*********516</t>
  </si>
  <si>
    <t>20240701-20251216</t>
  </si>
  <si>
    <t>刘加加</t>
  </si>
  <si>
    <t>522427*********844</t>
  </si>
  <si>
    <t>20240603-20250602</t>
  </si>
  <si>
    <t>20240603-20250130</t>
  </si>
  <si>
    <t>雷米情</t>
  </si>
  <si>
    <t>522427*********32X</t>
  </si>
  <si>
    <t>20241023-20251022</t>
  </si>
  <si>
    <t>20241023-20240228</t>
  </si>
  <si>
    <t xml:space="preserve">10月见习补贴为696元，按其60%补贴 </t>
  </si>
  <si>
    <t xml:space="preserve">   小计</t>
  </si>
  <si>
    <t>合计</t>
  </si>
  <si>
    <t xml:space="preserve">注 ：1.按照《省人力资源社会保障厅 省发展改革委等九部门关于印发&lt;贵州省就业见习管理暂行办法&gt;的通知》（黔人社通〔2020〕142 号）文件精神，见习期间由见习基地（单位）提供见习生活补助费，见习生活补助费每人每月不低于当地最低工资标准，见习基地（单位）应统一为见习人员办理人身意外伤害和住院医疗商业保险。 实行见习生活补助和人身意外伤害和伤残医疗商业保险补贴制度，生活补助费补贴的标准为当地最低工资标准的60%（1790元X60%=1074元），2023年2月起为（1890X60%=1134元)，对见习期满留用率达50%以上的见习单位，适当提高补贴标准，按最低工资标准的80%进行补贴。人身意外伤害和伤残医疗商业保险补贴标准为每人300元（高于300元按每人300元补贴，低于300元据实补贴）。
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</si>
</sst>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等线"/>
      <charset val="134"/>
    </font>
    <font>
      <b/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404040"/>
      <name val="宋体"/>
      <charset val="134"/>
    </font>
    <font>
      <b/>
      <sz val="14"/>
      <color theme="1"/>
      <name val="等线"/>
      <charset val="134"/>
    </font>
    <font>
      <sz val="9"/>
      <color theme="1"/>
      <name val="等线"/>
      <charset val="134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8"/>
      <color theme="1"/>
      <name val="仿宋"/>
      <charset val="134"/>
    </font>
    <font>
      <sz val="8"/>
      <color theme="1"/>
      <name val="宋体"/>
      <charset val="134"/>
    </font>
    <font>
      <sz val="8"/>
      <color theme="1"/>
      <name val="等线"/>
      <charset val="134"/>
    </font>
    <font>
      <b/>
      <sz val="10"/>
      <color theme="1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30" fillId="13" borderId="1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 wrapText="1"/>
    </xf>
    <xf numFmtId="49" fontId="2" fillId="2" borderId="0" xfId="49" applyNumberFormat="1" applyFont="1" applyFill="1" applyAlignment="1">
      <alignment horizontal="center" vertical="center" wrapText="1"/>
    </xf>
    <xf numFmtId="49" fontId="3" fillId="2" borderId="0" xfId="49" applyNumberFormat="1" applyFont="1" applyFill="1" applyAlignment="1">
      <alignment horizontal="left" vertical="center" wrapText="1"/>
    </xf>
    <xf numFmtId="49" fontId="3" fillId="2" borderId="0" xfId="49" applyNumberFormat="1" applyFont="1" applyFill="1" applyAlignment="1">
      <alignment horizontal="center" vertical="center" wrapText="1"/>
    </xf>
    <xf numFmtId="49" fontId="4" fillId="2" borderId="0" xfId="49" applyNumberFormat="1" applyFont="1" applyFill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2" borderId="0" xfId="49" applyNumberFormat="1" applyFont="1" applyFill="1" applyAlignment="1">
      <alignment horizontal="center" vertical="center" wrapText="1"/>
    </xf>
    <xf numFmtId="176" fontId="2" fillId="2" borderId="0" xfId="49" applyNumberFormat="1" applyFont="1" applyFill="1" applyAlignment="1">
      <alignment horizontal="center" vertical="center" wrapText="1"/>
    </xf>
    <xf numFmtId="0" fontId="4" fillId="2" borderId="0" xfId="49" applyNumberFormat="1" applyFont="1" applyFill="1" applyAlignment="1">
      <alignment horizontal="center" vertical="center" wrapText="1"/>
    </xf>
    <xf numFmtId="176" fontId="4" fillId="2" borderId="0" xfId="49" applyNumberFormat="1" applyFont="1" applyFill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justify" vertical="center"/>
    </xf>
    <xf numFmtId="0" fontId="6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justify" vertical="center"/>
    </xf>
    <xf numFmtId="0" fontId="6" fillId="2" borderId="5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5"/>
  <sheetViews>
    <sheetView tabSelected="1" zoomScaleSheetLayoutView="70" workbookViewId="0">
      <selection activeCell="C20" sqref="C20"/>
    </sheetView>
  </sheetViews>
  <sheetFormatPr defaultColWidth="9" defaultRowHeight="13.5"/>
  <cols>
    <col min="1" max="1" width="4.625" style="2" customWidth="1"/>
    <col min="2" max="2" width="4.375" style="2" customWidth="1"/>
    <col min="3" max="3" width="16.125" style="3" customWidth="1"/>
    <col min="4" max="4" width="6.625" style="3" customWidth="1"/>
    <col min="5" max="5" width="5.375" style="2" customWidth="1"/>
    <col min="6" max="6" width="18.75" style="2" customWidth="1"/>
    <col min="7" max="7" width="6.625" style="2" customWidth="1"/>
    <col min="8" max="8" width="18.25" style="2" customWidth="1"/>
    <col min="9" max="9" width="19.125" style="2" customWidth="1"/>
    <col min="10" max="10" width="7.25" style="2" customWidth="1"/>
    <col min="11" max="11" width="12.625" style="3" customWidth="1"/>
    <col min="12" max="12" width="9" style="4"/>
    <col min="13" max="13" width="7.875" style="3" customWidth="1"/>
    <col min="14" max="14" width="10.75" style="5" customWidth="1"/>
    <col min="15" max="15" width="19.5" style="2" customWidth="1"/>
    <col min="16" max="16384" width="9" style="2"/>
  </cols>
  <sheetData>
    <row r="1" ht="12.75" customHeight="1"/>
    <row r="2" ht="35.25" customHeight="1" spans="1:1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26"/>
      <c r="M2" s="6"/>
      <c r="N2" s="27"/>
      <c r="O2" s="6"/>
    </row>
    <row r="3" ht="21" customHeight="1" spans="1:15">
      <c r="A3" s="7" t="s">
        <v>1</v>
      </c>
      <c r="B3" s="7"/>
      <c r="C3" s="8"/>
      <c r="D3" s="8"/>
      <c r="E3" s="7"/>
      <c r="F3" s="7"/>
      <c r="G3" s="9"/>
      <c r="H3" s="9"/>
      <c r="I3" s="9"/>
      <c r="J3" s="9"/>
      <c r="K3" s="9"/>
      <c r="L3" s="28"/>
      <c r="M3" s="9"/>
      <c r="N3" s="29"/>
      <c r="O3" s="9"/>
    </row>
    <row r="4" ht="48.75" customHeight="1" spans="1:15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30" t="s">
        <v>13</v>
      </c>
      <c r="M4" s="10" t="s">
        <v>14</v>
      </c>
      <c r="N4" s="31" t="s">
        <v>15</v>
      </c>
      <c r="O4" s="10" t="s">
        <v>16</v>
      </c>
    </row>
    <row r="5" s="1" customFormat="1" ht="30" customHeight="1" spans="1:15">
      <c r="A5" s="11">
        <v>1</v>
      </c>
      <c r="B5" s="12" t="s">
        <v>17</v>
      </c>
      <c r="C5" s="13" t="s">
        <v>18</v>
      </c>
      <c r="D5" s="14" t="s">
        <v>19</v>
      </c>
      <c r="E5" s="11" t="s">
        <v>20</v>
      </c>
      <c r="F5" s="15" t="s">
        <v>21</v>
      </c>
      <c r="G5" s="11">
        <v>22</v>
      </c>
      <c r="H5" s="11" t="s">
        <v>22</v>
      </c>
      <c r="I5" s="11" t="s">
        <v>23</v>
      </c>
      <c r="J5" s="11">
        <v>9</v>
      </c>
      <c r="K5" s="11">
        <f>1134*J5</f>
        <v>10206</v>
      </c>
      <c r="L5" s="11">
        <v>275</v>
      </c>
      <c r="M5" s="11">
        <v>0</v>
      </c>
      <c r="N5" s="11">
        <v>10481</v>
      </c>
      <c r="O5" s="32" t="s">
        <v>24</v>
      </c>
    </row>
    <row r="6" s="1" customFormat="1" ht="30" customHeight="1" spans="1:15">
      <c r="A6" s="11">
        <v>2</v>
      </c>
      <c r="B6" s="16"/>
      <c r="C6" s="13" t="s">
        <v>18</v>
      </c>
      <c r="D6" s="17" t="s">
        <v>25</v>
      </c>
      <c r="E6" s="12" t="s">
        <v>20</v>
      </c>
      <c r="F6" s="18" t="s">
        <v>26</v>
      </c>
      <c r="G6" s="12">
        <v>23</v>
      </c>
      <c r="H6" s="11" t="s">
        <v>27</v>
      </c>
      <c r="I6" s="11" t="s">
        <v>28</v>
      </c>
      <c r="J6" s="12">
        <v>12</v>
      </c>
      <c r="K6" s="11">
        <f t="shared" ref="K6:K15" si="0">1134*J6</f>
        <v>13608</v>
      </c>
      <c r="L6" s="11">
        <v>300</v>
      </c>
      <c r="M6" s="11">
        <v>0</v>
      </c>
      <c r="N6" s="11">
        <v>13908</v>
      </c>
      <c r="O6" s="33"/>
    </row>
    <row r="7" s="1" customFormat="1" ht="30" customHeight="1" spans="1:15">
      <c r="A7" s="11">
        <v>3</v>
      </c>
      <c r="B7" s="16"/>
      <c r="C7" s="13" t="s">
        <v>18</v>
      </c>
      <c r="D7" s="19" t="s">
        <v>29</v>
      </c>
      <c r="E7" s="11" t="s">
        <v>30</v>
      </c>
      <c r="F7" s="15" t="s">
        <v>31</v>
      </c>
      <c r="G7" s="11">
        <v>21</v>
      </c>
      <c r="H7" s="11" t="s">
        <v>32</v>
      </c>
      <c r="I7" s="11" t="s">
        <v>33</v>
      </c>
      <c r="J7" s="12">
        <v>10</v>
      </c>
      <c r="K7" s="11">
        <f t="shared" si="0"/>
        <v>11340</v>
      </c>
      <c r="L7" s="11">
        <v>300</v>
      </c>
      <c r="M7" s="11">
        <v>0</v>
      </c>
      <c r="N7" s="11">
        <v>11640</v>
      </c>
      <c r="O7" s="32"/>
    </row>
    <row r="8" s="1" customFormat="1" ht="30" customHeight="1" spans="1:15">
      <c r="A8" s="11">
        <v>4</v>
      </c>
      <c r="B8" s="16"/>
      <c r="C8" s="13" t="s">
        <v>18</v>
      </c>
      <c r="D8" s="19" t="s">
        <v>34</v>
      </c>
      <c r="E8" s="11" t="s">
        <v>30</v>
      </c>
      <c r="F8" s="15" t="s">
        <v>35</v>
      </c>
      <c r="G8" s="11">
        <v>24</v>
      </c>
      <c r="H8" s="11" t="s">
        <v>36</v>
      </c>
      <c r="I8" s="11" t="s">
        <v>36</v>
      </c>
      <c r="J8" s="12">
        <v>12</v>
      </c>
      <c r="K8" s="11">
        <f t="shared" si="0"/>
        <v>13608</v>
      </c>
      <c r="L8" s="11">
        <v>300</v>
      </c>
      <c r="M8" s="11">
        <v>0</v>
      </c>
      <c r="N8" s="11">
        <v>13908</v>
      </c>
      <c r="O8" s="32"/>
    </row>
    <row r="9" s="1" customFormat="1" ht="30" customHeight="1" spans="1:15">
      <c r="A9" s="11">
        <v>5</v>
      </c>
      <c r="B9" s="16"/>
      <c r="C9" s="13" t="s">
        <v>18</v>
      </c>
      <c r="D9" s="17" t="s">
        <v>37</v>
      </c>
      <c r="E9" s="12" t="s">
        <v>20</v>
      </c>
      <c r="F9" s="18" t="s">
        <v>38</v>
      </c>
      <c r="G9" s="12">
        <v>21</v>
      </c>
      <c r="H9" s="12" t="s">
        <v>39</v>
      </c>
      <c r="I9" s="12" t="s">
        <v>39</v>
      </c>
      <c r="J9" s="12">
        <v>12</v>
      </c>
      <c r="K9" s="11">
        <f t="shared" si="0"/>
        <v>13608</v>
      </c>
      <c r="L9" s="11">
        <v>300</v>
      </c>
      <c r="M9" s="11">
        <v>0</v>
      </c>
      <c r="N9" s="11">
        <v>13908</v>
      </c>
      <c r="O9" s="32"/>
    </row>
    <row r="10" s="1" customFormat="1" ht="30" customHeight="1" spans="1:15">
      <c r="A10" s="11">
        <v>6</v>
      </c>
      <c r="B10" s="16"/>
      <c r="C10" s="13" t="s">
        <v>18</v>
      </c>
      <c r="D10" s="17" t="s">
        <v>40</v>
      </c>
      <c r="E10" s="12" t="s">
        <v>20</v>
      </c>
      <c r="F10" s="18" t="s">
        <v>41</v>
      </c>
      <c r="G10" s="12">
        <v>24</v>
      </c>
      <c r="H10" s="12" t="s">
        <v>42</v>
      </c>
      <c r="I10" s="12" t="s">
        <v>42</v>
      </c>
      <c r="J10" s="12">
        <v>12</v>
      </c>
      <c r="K10" s="11">
        <f t="shared" si="0"/>
        <v>13608</v>
      </c>
      <c r="L10" s="11">
        <v>300</v>
      </c>
      <c r="M10" s="11">
        <v>0</v>
      </c>
      <c r="N10" s="11">
        <v>13908</v>
      </c>
      <c r="O10" s="32"/>
    </row>
    <row r="11" s="1" customFormat="1" ht="30" customHeight="1" spans="1:15">
      <c r="A11" s="11">
        <v>7</v>
      </c>
      <c r="B11" s="16"/>
      <c r="C11" s="13" t="s">
        <v>18</v>
      </c>
      <c r="D11" s="17" t="s">
        <v>43</v>
      </c>
      <c r="E11" s="12" t="s">
        <v>30</v>
      </c>
      <c r="F11" s="18" t="s">
        <v>44</v>
      </c>
      <c r="G11" s="12">
        <v>21</v>
      </c>
      <c r="H11" s="12" t="s">
        <v>45</v>
      </c>
      <c r="I11" s="12" t="s">
        <v>45</v>
      </c>
      <c r="J11" s="12">
        <v>12</v>
      </c>
      <c r="K11" s="11">
        <f t="shared" si="0"/>
        <v>13608</v>
      </c>
      <c r="L11" s="11">
        <v>300</v>
      </c>
      <c r="M11" s="11">
        <v>0</v>
      </c>
      <c r="N11" s="11">
        <v>13908</v>
      </c>
      <c r="O11" s="32"/>
    </row>
    <row r="12" s="1" customFormat="1" ht="47" customHeight="1" spans="1:15">
      <c r="A12" s="11">
        <v>8</v>
      </c>
      <c r="B12" s="16"/>
      <c r="C12" s="13" t="s">
        <v>18</v>
      </c>
      <c r="D12" s="17" t="s">
        <v>46</v>
      </c>
      <c r="E12" s="12" t="s">
        <v>20</v>
      </c>
      <c r="F12" s="18" t="s">
        <v>47</v>
      </c>
      <c r="G12" s="12">
        <v>24</v>
      </c>
      <c r="H12" s="12" t="s">
        <v>45</v>
      </c>
      <c r="I12" s="12" t="s">
        <v>48</v>
      </c>
      <c r="J12" s="12">
        <v>10</v>
      </c>
      <c r="K12" s="34">
        <f>1134*9+398*0.6</f>
        <v>10444.8</v>
      </c>
      <c r="L12" s="11">
        <v>300</v>
      </c>
      <c r="M12" s="11">
        <v>0</v>
      </c>
      <c r="N12" s="34">
        <v>10744.8</v>
      </c>
      <c r="O12" s="32" t="s">
        <v>49</v>
      </c>
    </row>
    <row r="13" s="1" customFormat="1" ht="30" customHeight="1" spans="1:15">
      <c r="A13" s="11">
        <v>9</v>
      </c>
      <c r="B13" s="16"/>
      <c r="C13" s="13" t="s">
        <v>18</v>
      </c>
      <c r="D13" s="17" t="s">
        <v>50</v>
      </c>
      <c r="E13" s="12" t="s">
        <v>30</v>
      </c>
      <c r="F13" s="18" t="s">
        <v>51</v>
      </c>
      <c r="G13" s="12">
        <v>24</v>
      </c>
      <c r="H13" s="12" t="s">
        <v>52</v>
      </c>
      <c r="I13" s="12" t="s">
        <v>53</v>
      </c>
      <c r="J13" s="12">
        <v>10</v>
      </c>
      <c r="K13" s="11">
        <f t="shared" si="0"/>
        <v>11340</v>
      </c>
      <c r="L13" s="11">
        <v>275</v>
      </c>
      <c r="M13" s="11">
        <v>0</v>
      </c>
      <c r="N13" s="11">
        <v>11615</v>
      </c>
      <c r="O13" s="33" t="s">
        <v>54</v>
      </c>
    </row>
    <row r="14" s="1" customFormat="1" ht="30" customHeight="1" spans="1:15">
      <c r="A14" s="11">
        <v>10</v>
      </c>
      <c r="B14" s="16"/>
      <c r="C14" s="13" t="s">
        <v>18</v>
      </c>
      <c r="D14" s="17" t="s">
        <v>55</v>
      </c>
      <c r="E14" s="12" t="s">
        <v>30</v>
      </c>
      <c r="F14" s="18" t="s">
        <v>56</v>
      </c>
      <c r="G14" s="12">
        <v>22</v>
      </c>
      <c r="H14" s="12" t="s">
        <v>52</v>
      </c>
      <c r="I14" s="12" t="s">
        <v>57</v>
      </c>
      <c r="J14" s="12">
        <v>11</v>
      </c>
      <c r="K14" s="11">
        <f t="shared" si="0"/>
        <v>12474</v>
      </c>
      <c r="L14" s="11">
        <v>275</v>
      </c>
      <c r="M14" s="11">
        <v>0</v>
      </c>
      <c r="N14" s="11">
        <v>12749</v>
      </c>
      <c r="O14" s="35"/>
    </row>
    <row r="15" s="1" customFormat="1" ht="30" customHeight="1" spans="1:15">
      <c r="A15" s="11">
        <v>11</v>
      </c>
      <c r="B15" s="16"/>
      <c r="C15" s="13" t="s">
        <v>18</v>
      </c>
      <c r="D15" s="17" t="s">
        <v>58</v>
      </c>
      <c r="E15" s="12" t="s">
        <v>30</v>
      </c>
      <c r="F15" s="18" t="s">
        <v>59</v>
      </c>
      <c r="G15" s="12">
        <v>22</v>
      </c>
      <c r="H15" s="12" t="s">
        <v>60</v>
      </c>
      <c r="I15" s="12" t="s">
        <v>60</v>
      </c>
      <c r="J15" s="12">
        <v>12</v>
      </c>
      <c r="K15" s="11">
        <f t="shared" si="0"/>
        <v>13608</v>
      </c>
      <c r="L15" s="11">
        <v>300</v>
      </c>
      <c r="M15" s="11">
        <v>0</v>
      </c>
      <c r="N15" s="11">
        <v>13908</v>
      </c>
      <c r="O15" s="32"/>
    </row>
    <row r="16" s="1" customFormat="1" ht="30" customHeight="1" spans="1:15">
      <c r="A16" s="20" t="s">
        <v>61</v>
      </c>
      <c r="B16" s="21"/>
      <c r="C16" s="21"/>
      <c r="D16" s="21"/>
      <c r="E16" s="21"/>
      <c r="F16" s="21"/>
      <c r="G16" s="21"/>
      <c r="H16" s="21"/>
      <c r="I16" s="21"/>
      <c r="J16" s="36"/>
      <c r="K16" s="37">
        <f>SUM(K5:K15)</f>
        <v>137452.8</v>
      </c>
      <c r="L16" s="38">
        <f>SUM(L5:L15)</f>
        <v>3225</v>
      </c>
      <c r="M16" s="39">
        <f>SUM(M5:M15)</f>
        <v>0</v>
      </c>
      <c r="N16" s="37">
        <v>140677.8</v>
      </c>
      <c r="O16" s="32"/>
    </row>
    <row r="17" customFormat="1" ht="30" customHeight="1" spans="1:15">
      <c r="A17" s="11">
        <v>12</v>
      </c>
      <c r="B17" s="16" t="s">
        <v>62</v>
      </c>
      <c r="C17" s="18" t="s">
        <v>18</v>
      </c>
      <c r="D17" s="22" t="s">
        <v>63</v>
      </c>
      <c r="E17" s="12" t="s">
        <v>20</v>
      </c>
      <c r="F17" s="18" t="s">
        <v>64</v>
      </c>
      <c r="G17" s="12">
        <v>24</v>
      </c>
      <c r="H17" s="11" t="s">
        <v>65</v>
      </c>
      <c r="I17" s="11" t="s">
        <v>66</v>
      </c>
      <c r="J17" s="12">
        <v>5</v>
      </c>
      <c r="K17" s="34">
        <f t="shared" ref="K17:K20" si="1">1134*J17</f>
        <v>5670</v>
      </c>
      <c r="L17" s="40">
        <v>0</v>
      </c>
      <c r="M17" s="11">
        <v>0</v>
      </c>
      <c r="N17" s="34">
        <v>5670</v>
      </c>
      <c r="O17" s="41"/>
    </row>
    <row r="18" customFormat="1" ht="30" customHeight="1" spans="1:15">
      <c r="A18" s="11">
        <v>13</v>
      </c>
      <c r="B18" s="16"/>
      <c r="C18" s="15" t="s">
        <v>18</v>
      </c>
      <c r="D18" s="13" t="s">
        <v>67</v>
      </c>
      <c r="E18" s="11" t="s">
        <v>30</v>
      </c>
      <c r="F18" s="15" t="s">
        <v>68</v>
      </c>
      <c r="G18" s="11">
        <v>26</v>
      </c>
      <c r="H18" s="11" t="s">
        <v>69</v>
      </c>
      <c r="I18" s="11" t="s">
        <v>70</v>
      </c>
      <c r="J18" s="12">
        <v>10</v>
      </c>
      <c r="K18" s="34">
        <f t="shared" si="1"/>
        <v>11340</v>
      </c>
      <c r="L18" s="42">
        <v>0</v>
      </c>
      <c r="M18" s="11">
        <v>0</v>
      </c>
      <c r="N18" s="34">
        <v>11340</v>
      </c>
      <c r="O18" s="43" t="s">
        <v>71</v>
      </c>
    </row>
    <row r="19" customFormat="1" ht="48" customHeight="1" spans="1:15">
      <c r="A19" s="11">
        <v>14</v>
      </c>
      <c r="B19" s="16"/>
      <c r="C19" s="18" t="s">
        <v>18</v>
      </c>
      <c r="D19" s="13" t="s">
        <v>72</v>
      </c>
      <c r="E19" s="11" t="s">
        <v>30</v>
      </c>
      <c r="F19" s="15" t="s">
        <v>73</v>
      </c>
      <c r="G19" s="11">
        <v>23</v>
      </c>
      <c r="H19" s="11" t="s">
        <v>74</v>
      </c>
      <c r="I19" s="11" t="s">
        <v>75</v>
      </c>
      <c r="J19" s="12">
        <v>9</v>
      </c>
      <c r="K19" s="11">
        <v>9715.03</v>
      </c>
      <c r="L19" s="40">
        <v>229.17</v>
      </c>
      <c r="M19" s="11">
        <v>0</v>
      </c>
      <c r="N19" s="34">
        <v>9944.2</v>
      </c>
      <c r="O19" s="43" t="s">
        <v>76</v>
      </c>
    </row>
    <row r="20" customFormat="1" ht="27" customHeight="1" spans="1:15">
      <c r="A20" s="11">
        <v>15</v>
      </c>
      <c r="B20" s="16"/>
      <c r="C20" s="18" t="s">
        <v>18</v>
      </c>
      <c r="D20" s="13" t="s">
        <v>77</v>
      </c>
      <c r="E20" s="11" t="s">
        <v>20</v>
      </c>
      <c r="F20" s="15" t="s">
        <v>78</v>
      </c>
      <c r="G20" s="11">
        <v>22</v>
      </c>
      <c r="H20" s="11" t="s">
        <v>79</v>
      </c>
      <c r="I20" s="11" t="s">
        <v>80</v>
      </c>
      <c r="J20" s="12">
        <v>10</v>
      </c>
      <c r="K20" s="34">
        <f t="shared" si="1"/>
        <v>11340</v>
      </c>
      <c r="L20" s="40">
        <v>250</v>
      </c>
      <c r="M20" s="11">
        <v>0</v>
      </c>
      <c r="N20" s="34">
        <v>11590</v>
      </c>
      <c r="O20" s="43"/>
    </row>
    <row r="21" customFormat="1" ht="38" customHeight="1" spans="1:15">
      <c r="A21" s="11">
        <v>16</v>
      </c>
      <c r="B21" s="16"/>
      <c r="C21" s="18" t="s">
        <v>18</v>
      </c>
      <c r="D21" s="13" t="s">
        <v>81</v>
      </c>
      <c r="E21" s="11" t="s">
        <v>30</v>
      </c>
      <c r="F21" s="15" t="s">
        <v>82</v>
      </c>
      <c r="G21" s="11">
        <v>22</v>
      </c>
      <c r="H21" s="11" t="s">
        <v>83</v>
      </c>
      <c r="I21" s="11" t="s">
        <v>84</v>
      </c>
      <c r="J21" s="12">
        <v>11</v>
      </c>
      <c r="K21" s="34">
        <f>1134*10+1160*0.6</f>
        <v>12036</v>
      </c>
      <c r="L21" s="40">
        <v>229.17</v>
      </c>
      <c r="M21" s="11">
        <v>0</v>
      </c>
      <c r="N21" s="34">
        <v>12265.17</v>
      </c>
      <c r="O21" s="43" t="s">
        <v>85</v>
      </c>
    </row>
    <row r="22" customFormat="1" ht="30" customHeight="1" spans="1:15">
      <c r="A22" s="11">
        <v>17</v>
      </c>
      <c r="B22" s="16"/>
      <c r="C22" s="18" t="s">
        <v>18</v>
      </c>
      <c r="D22" s="13" t="s">
        <v>86</v>
      </c>
      <c r="E22" s="11" t="s">
        <v>30</v>
      </c>
      <c r="F22" s="15" t="s">
        <v>87</v>
      </c>
      <c r="G22" s="11">
        <v>23</v>
      </c>
      <c r="H22" s="11" t="s">
        <v>65</v>
      </c>
      <c r="I22" s="11" t="s">
        <v>88</v>
      </c>
      <c r="J22" s="12">
        <v>7</v>
      </c>
      <c r="K22" s="34">
        <f t="shared" ref="K22:K26" si="2">1134*J22</f>
        <v>7938</v>
      </c>
      <c r="L22" s="40">
        <v>0</v>
      </c>
      <c r="M22" s="11">
        <v>0</v>
      </c>
      <c r="N22" s="34">
        <v>7938</v>
      </c>
      <c r="O22" s="32"/>
    </row>
    <row r="23" customFormat="1" ht="30" customHeight="1" spans="1:15">
      <c r="A23" s="11">
        <v>18</v>
      </c>
      <c r="B23" s="16"/>
      <c r="C23" s="18" t="s">
        <v>18</v>
      </c>
      <c r="D23" s="13" t="s">
        <v>89</v>
      </c>
      <c r="E23" s="11" t="s">
        <v>30</v>
      </c>
      <c r="F23" s="15" t="s">
        <v>90</v>
      </c>
      <c r="G23" s="11">
        <v>24</v>
      </c>
      <c r="H23" s="11" t="s">
        <v>65</v>
      </c>
      <c r="I23" s="11" t="s">
        <v>91</v>
      </c>
      <c r="J23" s="12">
        <v>7</v>
      </c>
      <c r="K23" s="34">
        <f t="shared" si="2"/>
        <v>7938</v>
      </c>
      <c r="L23" s="40">
        <v>0</v>
      </c>
      <c r="M23" s="11">
        <v>0</v>
      </c>
      <c r="N23" s="34">
        <v>7938</v>
      </c>
      <c r="O23" s="32"/>
    </row>
    <row r="24" customFormat="1" ht="30" customHeight="1" spans="1:15">
      <c r="A24" s="11">
        <v>19</v>
      </c>
      <c r="B24" s="16"/>
      <c r="C24" s="18" t="s">
        <v>18</v>
      </c>
      <c r="D24" s="13" t="s">
        <v>92</v>
      </c>
      <c r="E24" s="11" t="s">
        <v>20</v>
      </c>
      <c r="F24" s="15" t="s">
        <v>93</v>
      </c>
      <c r="G24" s="11">
        <v>23</v>
      </c>
      <c r="H24" s="11" t="s">
        <v>65</v>
      </c>
      <c r="I24" s="11" t="s">
        <v>94</v>
      </c>
      <c r="J24" s="12">
        <v>7</v>
      </c>
      <c r="K24" s="44">
        <v>7726.42</v>
      </c>
      <c r="L24" s="42">
        <v>250</v>
      </c>
      <c r="M24" s="11">
        <v>0</v>
      </c>
      <c r="N24" s="34">
        <v>7976.42</v>
      </c>
      <c r="O24" s="32" t="s">
        <v>95</v>
      </c>
    </row>
    <row r="25" customFormat="1" ht="30" customHeight="1" spans="1:15">
      <c r="A25" s="11">
        <v>20</v>
      </c>
      <c r="B25" s="16"/>
      <c r="C25" s="18" t="s">
        <v>18</v>
      </c>
      <c r="D25" s="13" t="s">
        <v>96</v>
      </c>
      <c r="E25" s="11" t="s">
        <v>20</v>
      </c>
      <c r="F25" s="15" t="s">
        <v>97</v>
      </c>
      <c r="G25" s="11">
        <v>23</v>
      </c>
      <c r="H25" s="11" t="s">
        <v>65</v>
      </c>
      <c r="I25" s="11" t="s">
        <v>98</v>
      </c>
      <c r="J25" s="12">
        <v>7</v>
      </c>
      <c r="K25" s="34">
        <f t="shared" si="2"/>
        <v>7938</v>
      </c>
      <c r="L25" s="40">
        <v>0</v>
      </c>
      <c r="M25" s="11">
        <v>0</v>
      </c>
      <c r="N25" s="34">
        <v>7938</v>
      </c>
      <c r="O25" s="32"/>
    </row>
    <row r="26" customFormat="1" ht="30" customHeight="1" spans="1:15">
      <c r="A26" s="11">
        <v>21</v>
      </c>
      <c r="B26" s="16"/>
      <c r="C26" s="18" t="s">
        <v>18</v>
      </c>
      <c r="D26" s="13" t="s">
        <v>99</v>
      </c>
      <c r="E26" s="11" t="s">
        <v>20</v>
      </c>
      <c r="F26" s="15" t="s">
        <v>100</v>
      </c>
      <c r="G26" s="11">
        <v>23</v>
      </c>
      <c r="H26" s="11" t="s">
        <v>65</v>
      </c>
      <c r="I26" s="11" t="s">
        <v>101</v>
      </c>
      <c r="J26" s="12">
        <v>6</v>
      </c>
      <c r="K26" s="34">
        <f t="shared" si="2"/>
        <v>6804</v>
      </c>
      <c r="L26" s="40">
        <v>0</v>
      </c>
      <c r="M26" s="11">
        <v>0</v>
      </c>
      <c r="N26" s="34">
        <v>6804</v>
      </c>
      <c r="O26" s="32"/>
    </row>
    <row r="27" customFormat="1" ht="30" customHeight="1" spans="1:15">
      <c r="A27" s="11">
        <v>22</v>
      </c>
      <c r="B27" s="16"/>
      <c r="C27" s="18" t="s">
        <v>18</v>
      </c>
      <c r="D27" s="13" t="s">
        <v>102</v>
      </c>
      <c r="E27" s="11" t="s">
        <v>30</v>
      </c>
      <c r="F27" s="15" t="s">
        <v>103</v>
      </c>
      <c r="G27" s="11">
        <v>22</v>
      </c>
      <c r="H27" s="11" t="s">
        <v>65</v>
      </c>
      <c r="I27" s="11" t="s">
        <v>104</v>
      </c>
      <c r="J27" s="12">
        <v>8</v>
      </c>
      <c r="K27" s="34">
        <v>9052.52</v>
      </c>
      <c r="L27" s="40">
        <v>0</v>
      </c>
      <c r="M27" s="11">
        <v>0</v>
      </c>
      <c r="N27" s="34">
        <v>9052.52</v>
      </c>
      <c r="O27" s="32" t="s">
        <v>105</v>
      </c>
    </row>
    <row r="28" customFormat="1" ht="30" customHeight="1" spans="1:15">
      <c r="A28" s="11">
        <v>23</v>
      </c>
      <c r="B28" s="16"/>
      <c r="C28" s="18" t="s">
        <v>18</v>
      </c>
      <c r="D28" s="13" t="s">
        <v>106</v>
      </c>
      <c r="E28" s="11" t="s">
        <v>20</v>
      </c>
      <c r="F28" s="15" t="s">
        <v>107</v>
      </c>
      <c r="G28" s="11">
        <v>24</v>
      </c>
      <c r="H28" s="11" t="s">
        <v>108</v>
      </c>
      <c r="I28" s="11" t="s">
        <v>109</v>
      </c>
      <c r="J28" s="12">
        <v>7</v>
      </c>
      <c r="K28" s="34">
        <f t="shared" ref="K28:K41" si="3">1134*J28</f>
        <v>7938</v>
      </c>
      <c r="L28" s="40">
        <v>0</v>
      </c>
      <c r="M28" s="11">
        <v>0</v>
      </c>
      <c r="N28" s="34">
        <v>7938</v>
      </c>
      <c r="O28" s="32"/>
    </row>
    <row r="29" customFormat="1" ht="30" customHeight="1" spans="1:15">
      <c r="A29" s="11">
        <v>24</v>
      </c>
      <c r="B29" s="16"/>
      <c r="C29" s="18" t="s">
        <v>18</v>
      </c>
      <c r="D29" s="13" t="s">
        <v>110</v>
      </c>
      <c r="E29" s="11" t="s">
        <v>20</v>
      </c>
      <c r="F29" s="15" t="s">
        <v>111</v>
      </c>
      <c r="G29" s="11">
        <v>24</v>
      </c>
      <c r="H29" s="11" t="s">
        <v>108</v>
      </c>
      <c r="I29" s="11" t="s">
        <v>112</v>
      </c>
      <c r="J29" s="11">
        <v>8</v>
      </c>
      <c r="K29" s="34">
        <f>1134*7+1278</f>
        <v>9216</v>
      </c>
      <c r="L29" s="40">
        <v>0</v>
      </c>
      <c r="M29" s="11">
        <v>0</v>
      </c>
      <c r="N29" s="34">
        <v>9216</v>
      </c>
      <c r="O29" s="32"/>
    </row>
    <row r="30" customFormat="1" ht="30" customHeight="1" spans="1:15">
      <c r="A30" s="11">
        <v>25</v>
      </c>
      <c r="B30" s="16"/>
      <c r="C30" s="18" t="s">
        <v>18</v>
      </c>
      <c r="D30" s="13" t="s">
        <v>113</v>
      </c>
      <c r="E30" s="11" t="s">
        <v>20</v>
      </c>
      <c r="F30" s="15" t="s">
        <v>114</v>
      </c>
      <c r="G30" s="11">
        <v>21</v>
      </c>
      <c r="H30" s="11" t="s">
        <v>108</v>
      </c>
      <c r="I30" s="11" t="s">
        <v>115</v>
      </c>
      <c r="J30" s="11">
        <v>7</v>
      </c>
      <c r="K30" s="34">
        <f t="shared" si="3"/>
        <v>7938</v>
      </c>
      <c r="L30" s="40">
        <v>0</v>
      </c>
      <c r="M30" s="11">
        <v>0</v>
      </c>
      <c r="N30" s="34">
        <v>7938</v>
      </c>
      <c r="O30" s="32"/>
    </row>
    <row r="31" customFormat="1" ht="30" customHeight="1" spans="1:15">
      <c r="A31" s="11">
        <v>26</v>
      </c>
      <c r="B31" s="16"/>
      <c r="C31" s="18" t="s">
        <v>18</v>
      </c>
      <c r="D31" s="13" t="s">
        <v>116</v>
      </c>
      <c r="E31" s="11" t="s">
        <v>20</v>
      </c>
      <c r="F31" s="15" t="s">
        <v>117</v>
      </c>
      <c r="G31" s="11">
        <v>22</v>
      </c>
      <c r="H31" s="11" t="s">
        <v>108</v>
      </c>
      <c r="I31" s="11" t="s">
        <v>118</v>
      </c>
      <c r="J31" s="11">
        <v>7</v>
      </c>
      <c r="K31" s="13">
        <v>7442.32</v>
      </c>
      <c r="L31" s="40">
        <v>0</v>
      </c>
      <c r="M31" s="11">
        <v>0</v>
      </c>
      <c r="N31" s="34">
        <v>7442.32</v>
      </c>
      <c r="O31" s="32" t="s">
        <v>119</v>
      </c>
    </row>
    <row r="32" customFormat="1" ht="30" customHeight="1" spans="1:15">
      <c r="A32" s="11">
        <v>27</v>
      </c>
      <c r="B32" s="16"/>
      <c r="C32" s="18" t="s">
        <v>18</v>
      </c>
      <c r="D32" s="13" t="s">
        <v>120</v>
      </c>
      <c r="E32" s="11" t="s">
        <v>20</v>
      </c>
      <c r="F32" s="15" t="s">
        <v>121</v>
      </c>
      <c r="G32" s="11">
        <v>22</v>
      </c>
      <c r="H32" s="11" t="s">
        <v>65</v>
      </c>
      <c r="I32" s="11" t="s">
        <v>91</v>
      </c>
      <c r="J32" s="11">
        <v>7</v>
      </c>
      <c r="K32" s="34">
        <f t="shared" si="3"/>
        <v>7938</v>
      </c>
      <c r="L32" s="40">
        <v>0</v>
      </c>
      <c r="M32" s="11">
        <v>0</v>
      </c>
      <c r="N32" s="34">
        <v>7938</v>
      </c>
      <c r="O32" s="32"/>
    </row>
    <row r="33" customFormat="1" ht="30" customHeight="1" spans="1:15">
      <c r="A33" s="11">
        <v>28</v>
      </c>
      <c r="B33" s="16"/>
      <c r="C33" s="18" t="s">
        <v>18</v>
      </c>
      <c r="D33" s="13" t="s">
        <v>122</v>
      </c>
      <c r="E33" s="11" t="s">
        <v>20</v>
      </c>
      <c r="F33" s="15" t="s">
        <v>123</v>
      </c>
      <c r="G33" s="11">
        <v>22</v>
      </c>
      <c r="H33" s="11" t="s">
        <v>65</v>
      </c>
      <c r="I33" s="11" t="s">
        <v>124</v>
      </c>
      <c r="J33" s="11">
        <v>6</v>
      </c>
      <c r="K33" s="34">
        <f t="shared" si="3"/>
        <v>6804</v>
      </c>
      <c r="L33" s="40">
        <v>0</v>
      </c>
      <c r="M33" s="11">
        <v>0</v>
      </c>
      <c r="N33" s="34">
        <v>6804</v>
      </c>
      <c r="O33" s="32"/>
    </row>
    <row r="34" customFormat="1" ht="30" customHeight="1" spans="1:15">
      <c r="A34" s="11">
        <v>29</v>
      </c>
      <c r="B34" s="16"/>
      <c r="C34" s="18" t="s">
        <v>18</v>
      </c>
      <c r="D34" s="13" t="s">
        <v>125</v>
      </c>
      <c r="E34" s="11" t="s">
        <v>20</v>
      </c>
      <c r="F34" s="15" t="s">
        <v>126</v>
      </c>
      <c r="G34" s="11">
        <v>21</v>
      </c>
      <c r="H34" s="11" t="s">
        <v>65</v>
      </c>
      <c r="I34" s="11" t="s">
        <v>127</v>
      </c>
      <c r="J34" s="11">
        <v>8</v>
      </c>
      <c r="K34" s="34">
        <f t="shared" si="3"/>
        <v>9072</v>
      </c>
      <c r="L34" s="40">
        <v>0</v>
      </c>
      <c r="M34" s="11">
        <v>0</v>
      </c>
      <c r="N34" s="34">
        <v>9072</v>
      </c>
      <c r="O34" s="32"/>
    </row>
    <row r="35" customFormat="1" ht="30" customHeight="1" spans="1:15">
      <c r="A35" s="11">
        <v>30</v>
      </c>
      <c r="B35" s="16"/>
      <c r="C35" s="18" t="s">
        <v>18</v>
      </c>
      <c r="D35" s="11" t="s">
        <v>128</v>
      </c>
      <c r="E35" s="11" t="s">
        <v>20</v>
      </c>
      <c r="F35" s="18" t="s">
        <v>129</v>
      </c>
      <c r="G35" s="11">
        <v>24</v>
      </c>
      <c r="H35" s="11" t="s">
        <v>130</v>
      </c>
      <c r="I35" s="11" t="s">
        <v>131</v>
      </c>
      <c r="J35" s="11">
        <v>4</v>
      </c>
      <c r="K35" s="45">
        <f t="shared" si="3"/>
        <v>4536</v>
      </c>
      <c r="L35" s="46">
        <v>300</v>
      </c>
      <c r="M35" s="11">
        <v>0</v>
      </c>
      <c r="N35" s="34">
        <v>4836</v>
      </c>
      <c r="O35" s="47"/>
    </row>
    <row r="36" customFormat="1" ht="30" customHeight="1" spans="1:15">
      <c r="A36" s="11">
        <v>31</v>
      </c>
      <c r="B36" s="16"/>
      <c r="C36" s="18" t="s">
        <v>18</v>
      </c>
      <c r="D36" s="11" t="s">
        <v>132</v>
      </c>
      <c r="E36" s="11" t="s">
        <v>30</v>
      </c>
      <c r="F36" s="18" t="s">
        <v>133</v>
      </c>
      <c r="G36" s="11">
        <v>23</v>
      </c>
      <c r="H36" s="11" t="s">
        <v>134</v>
      </c>
      <c r="I36" s="11" t="s">
        <v>135</v>
      </c>
      <c r="J36" s="11">
        <v>5</v>
      </c>
      <c r="K36" s="34">
        <f t="shared" si="3"/>
        <v>5670</v>
      </c>
      <c r="L36" s="46">
        <v>250</v>
      </c>
      <c r="M36" s="11">
        <v>0</v>
      </c>
      <c r="N36" s="34">
        <v>5920</v>
      </c>
      <c r="O36" s="47"/>
    </row>
    <row r="37" customFormat="1" ht="30" customHeight="1" spans="1:15">
      <c r="A37" s="11">
        <v>32</v>
      </c>
      <c r="B37" s="16"/>
      <c r="C37" s="18" t="s">
        <v>18</v>
      </c>
      <c r="D37" s="11" t="s">
        <v>136</v>
      </c>
      <c r="E37" s="11" t="s">
        <v>30</v>
      </c>
      <c r="F37" s="18" t="s">
        <v>137</v>
      </c>
      <c r="G37" s="11">
        <v>22</v>
      </c>
      <c r="H37" s="11" t="s">
        <v>138</v>
      </c>
      <c r="I37" s="11" t="s">
        <v>139</v>
      </c>
      <c r="J37" s="11">
        <v>6</v>
      </c>
      <c r="K37" s="11">
        <f t="shared" si="3"/>
        <v>6804</v>
      </c>
      <c r="L37" s="46">
        <v>250</v>
      </c>
      <c r="M37" s="11">
        <v>0</v>
      </c>
      <c r="N37" s="34">
        <v>7054</v>
      </c>
      <c r="O37" s="47"/>
    </row>
    <row r="38" customFormat="1" ht="30" customHeight="1" spans="1:15">
      <c r="A38" s="11">
        <v>33</v>
      </c>
      <c r="B38" s="16"/>
      <c r="C38" s="18" t="s">
        <v>18</v>
      </c>
      <c r="D38" s="11" t="s">
        <v>140</v>
      </c>
      <c r="E38" s="11" t="s">
        <v>20</v>
      </c>
      <c r="F38" s="18" t="s">
        <v>141</v>
      </c>
      <c r="G38" s="11">
        <v>24</v>
      </c>
      <c r="H38" s="11" t="s">
        <v>142</v>
      </c>
      <c r="I38" s="11" t="s">
        <v>143</v>
      </c>
      <c r="J38" s="11">
        <v>4</v>
      </c>
      <c r="K38" s="45">
        <f t="shared" si="3"/>
        <v>4536</v>
      </c>
      <c r="L38" s="46">
        <v>300</v>
      </c>
      <c r="M38" s="11">
        <v>0</v>
      </c>
      <c r="N38" s="34">
        <v>4836</v>
      </c>
      <c r="O38" s="47"/>
    </row>
    <row r="39" customFormat="1" ht="30" customHeight="1" spans="1:15">
      <c r="A39" s="11">
        <v>34</v>
      </c>
      <c r="B39" s="16"/>
      <c r="C39" s="18" t="s">
        <v>18</v>
      </c>
      <c r="D39" s="11" t="s">
        <v>144</v>
      </c>
      <c r="E39" s="11" t="s">
        <v>20</v>
      </c>
      <c r="F39" s="18" t="s">
        <v>145</v>
      </c>
      <c r="G39" s="11">
        <v>23</v>
      </c>
      <c r="H39" s="11" t="s">
        <v>108</v>
      </c>
      <c r="I39" s="11" t="s">
        <v>146</v>
      </c>
      <c r="J39" s="11">
        <v>6</v>
      </c>
      <c r="K39" s="45">
        <f t="shared" si="3"/>
        <v>6804</v>
      </c>
      <c r="L39" s="46">
        <v>250</v>
      </c>
      <c r="M39" s="11">
        <v>0</v>
      </c>
      <c r="N39" s="34">
        <v>7054</v>
      </c>
      <c r="O39" s="47"/>
    </row>
    <row r="40" customFormat="1" ht="30" customHeight="1" spans="1:15">
      <c r="A40" s="11">
        <v>35</v>
      </c>
      <c r="B40" s="16"/>
      <c r="C40" s="18" t="s">
        <v>18</v>
      </c>
      <c r="D40" s="11" t="s">
        <v>147</v>
      </c>
      <c r="E40" s="11" t="s">
        <v>20</v>
      </c>
      <c r="F40" s="18" t="s">
        <v>148</v>
      </c>
      <c r="G40" s="11">
        <v>20</v>
      </c>
      <c r="H40" s="11" t="s">
        <v>108</v>
      </c>
      <c r="I40" s="11" t="s">
        <v>149</v>
      </c>
      <c r="J40" s="11">
        <v>6</v>
      </c>
      <c r="K40" s="45">
        <f t="shared" si="3"/>
        <v>6804</v>
      </c>
      <c r="L40" s="46">
        <v>0</v>
      </c>
      <c r="M40" s="11">
        <v>0</v>
      </c>
      <c r="N40" s="34">
        <v>6804</v>
      </c>
      <c r="O40" s="47"/>
    </row>
    <row r="41" customFormat="1" ht="30" customHeight="1" spans="1:15">
      <c r="A41" s="11">
        <v>36</v>
      </c>
      <c r="B41" s="16"/>
      <c r="C41" s="18" t="s">
        <v>18</v>
      </c>
      <c r="D41" s="11" t="s">
        <v>150</v>
      </c>
      <c r="E41" s="11" t="s">
        <v>30</v>
      </c>
      <c r="F41" s="18" t="s">
        <v>151</v>
      </c>
      <c r="G41" s="11">
        <v>26</v>
      </c>
      <c r="H41" s="11" t="s">
        <v>152</v>
      </c>
      <c r="I41" s="11" t="s">
        <v>153</v>
      </c>
      <c r="J41" s="11">
        <v>8</v>
      </c>
      <c r="K41" s="45">
        <f t="shared" si="3"/>
        <v>9072</v>
      </c>
      <c r="L41" s="46">
        <v>250</v>
      </c>
      <c r="M41" s="11">
        <v>0</v>
      </c>
      <c r="N41" s="34">
        <v>9322</v>
      </c>
      <c r="O41" s="47"/>
    </row>
    <row r="42" customFormat="1" ht="30" customHeight="1" spans="1:15">
      <c r="A42" s="11">
        <v>37</v>
      </c>
      <c r="B42" s="16"/>
      <c r="C42" s="11" t="s">
        <v>18</v>
      </c>
      <c r="D42" s="11" t="s">
        <v>154</v>
      </c>
      <c r="E42" s="11" t="s">
        <v>30</v>
      </c>
      <c r="F42" s="18" t="s">
        <v>155</v>
      </c>
      <c r="G42" s="11">
        <v>22</v>
      </c>
      <c r="H42" s="11" t="s">
        <v>156</v>
      </c>
      <c r="I42" s="11" t="s">
        <v>157</v>
      </c>
      <c r="J42" s="11">
        <v>5</v>
      </c>
      <c r="K42" s="45">
        <f>1134*4+696*0.6</f>
        <v>4953.6</v>
      </c>
      <c r="L42" s="46">
        <v>300</v>
      </c>
      <c r="M42" s="11">
        <v>0</v>
      </c>
      <c r="N42" s="34">
        <v>5253.6</v>
      </c>
      <c r="O42" s="47" t="s">
        <v>158</v>
      </c>
    </row>
    <row r="43" customFormat="1" ht="32" customHeight="1" spans="1:15">
      <c r="A43" s="23" t="s">
        <v>159</v>
      </c>
      <c r="B43" s="23"/>
      <c r="C43" s="23"/>
      <c r="D43" s="23"/>
      <c r="E43" s="23"/>
      <c r="F43" s="23"/>
      <c r="G43" s="23"/>
      <c r="H43" s="23"/>
      <c r="I43" s="23"/>
      <c r="J43" s="23"/>
      <c r="K43" s="48">
        <v>203025.89</v>
      </c>
      <c r="L43" s="49">
        <v>2858.34</v>
      </c>
      <c r="M43" s="48">
        <v>0</v>
      </c>
      <c r="N43" s="50">
        <v>205884.23</v>
      </c>
      <c r="O43" s="47"/>
    </row>
    <row r="44" customFormat="1" ht="32" customHeight="1" spans="1:15">
      <c r="A44" s="23" t="s">
        <v>160</v>
      </c>
      <c r="B44" s="23"/>
      <c r="C44" s="23"/>
      <c r="D44" s="23"/>
      <c r="E44" s="23"/>
      <c r="F44" s="23"/>
      <c r="G44" s="23"/>
      <c r="H44" s="23"/>
      <c r="I44" s="23"/>
      <c r="J44" s="23"/>
      <c r="K44" s="48">
        <v>340478.69</v>
      </c>
      <c r="L44" s="49">
        <v>6083.34</v>
      </c>
      <c r="M44" s="48">
        <v>0</v>
      </c>
      <c r="N44" s="50">
        <v>346562.03</v>
      </c>
      <c r="O44" s="51"/>
    </row>
    <row r="45" ht="74.25" customHeight="1" spans="1:15">
      <c r="A45" s="24" t="s">
        <v>161</v>
      </c>
      <c r="B45" s="24"/>
      <c r="C45" s="25"/>
      <c r="D45" s="25"/>
      <c r="E45" s="24"/>
      <c r="F45" s="24"/>
      <c r="G45" s="24"/>
      <c r="H45" s="24"/>
      <c r="I45" s="24"/>
      <c r="J45" s="24"/>
      <c r="K45" s="51"/>
      <c r="L45" s="52"/>
      <c r="M45" s="51"/>
      <c r="N45" s="53"/>
      <c r="O45" s="54"/>
    </row>
  </sheetData>
  <mergeCells count="9">
    <mergeCell ref="A2:O2"/>
    <mergeCell ref="A3:F3"/>
    <mergeCell ref="A16:J16"/>
    <mergeCell ref="A43:J43"/>
    <mergeCell ref="A44:J44"/>
    <mergeCell ref="A45:O45"/>
    <mergeCell ref="B5:B15"/>
    <mergeCell ref="B17:B42"/>
    <mergeCell ref="O13:O14"/>
  </mergeCells>
  <pageMargins left="0.472222222222222" right="0.196527777777778" top="0.751388888888889" bottom="0.751388888888889" header="0.298611111111111" footer="0.298611111111111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波</cp:lastModifiedBy>
  <dcterms:created xsi:type="dcterms:W3CDTF">2019-03-07T03:48:00Z</dcterms:created>
  <cp:lastPrinted>2023-07-25T08:17:00Z</cp:lastPrinted>
  <dcterms:modified xsi:type="dcterms:W3CDTF">2025-06-10T02:02:16Z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eyJoZGlkIjoiMmFjMDg5MjgwZTNlOGQ5MDhhNzUyZDRiNWI2ZjNkZjkifQ==</vt:lpwstr>
  </property>
  <property fmtid="{D5CDD505-2E9C-101B-9397-08002B2CF9AE}" pid="5" name="ICV">
    <vt:lpwstr>33AC1376E89C4B429EBE3A853FEBC300</vt:lpwstr>
  </property>
</Properties>
</file>