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" sheetId="4" r:id="rId1"/>
  </sheets>
  <definedNames>
    <definedName name="_xlnm._FilterDatabase" localSheetId="0" hidden="1">'Sheet1 '!$A$4:$O$6</definedName>
    <definedName name="_xlnm.Print_Titles" localSheetId="0">'Sheet1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<sst xmlns="http://schemas.openxmlformats.org/spreadsheetml/2006/main" count="89" uniqueCount="62">
  <si>
    <t>附件</t>
  </si>
  <si>
    <t>2024年花溪区发放就业见习补贴公示（第一批）</t>
  </si>
  <si>
    <t>单位：花溪区就业局</t>
  </si>
  <si>
    <t>序号</t>
  </si>
  <si>
    <t>单位</t>
  </si>
  <si>
    <t>姓名</t>
  </si>
  <si>
    <t>性别</t>
  </si>
  <si>
    <t>身份证号码</t>
  </si>
  <si>
    <t>年龄</t>
  </si>
  <si>
    <t>见习起止时间</t>
  </si>
  <si>
    <t>申请补贴起止时间</t>
  </si>
  <si>
    <t>补贴月数（个）</t>
  </si>
  <si>
    <t>生活补贴申请金额</t>
  </si>
  <si>
    <t>商业保险申请金额（元）</t>
  </si>
  <si>
    <t>留用奖励
(元）</t>
  </si>
  <si>
    <t>共计
（元）</t>
  </si>
  <si>
    <t>小计（元）</t>
  </si>
  <si>
    <t>备注</t>
  </si>
  <si>
    <t>贵阳市花溪区个体劳动者私营企业协会</t>
  </si>
  <si>
    <t>刘多</t>
  </si>
  <si>
    <t>女</t>
  </si>
  <si>
    <t>522427*********884</t>
  </si>
  <si>
    <t>20230705-20231231</t>
  </si>
  <si>
    <t>宋情会</t>
  </si>
  <si>
    <t>522427*********664</t>
  </si>
  <si>
    <t xml:space="preserve">
沃尔玛(贵州)商业零售有限公司花溪甲秀南路分店
</t>
  </si>
  <si>
    <t>李建国</t>
  </si>
  <si>
    <t>男</t>
  </si>
  <si>
    <t>520111*********012</t>
  </si>
  <si>
    <t>20230228-20230627</t>
  </si>
  <si>
    <t>包筱</t>
  </si>
  <si>
    <t>520202*********045</t>
  </si>
  <si>
    <t>20230601-20230831</t>
  </si>
  <si>
    <t>邱志扬</t>
  </si>
  <si>
    <t>522501*********415</t>
  </si>
  <si>
    <t>20230601-20231130</t>
  </si>
  <si>
    <t>胡凯琪</t>
  </si>
  <si>
    <t>522422*********266</t>
  </si>
  <si>
    <t>20230703-20231002</t>
  </si>
  <si>
    <t>范辰睿</t>
  </si>
  <si>
    <t>520203*********522</t>
  </si>
  <si>
    <t>20230725-20240124</t>
  </si>
  <si>
    <t>贵阳市花溪区中医院</t>
  </si>
  <si>
    <t>熊益绘</t>
  </si>
  <si>
    <t>520111*********326</t>
  </si>
  <si>
    <t>20221024-20230423</t>
  </si>
  <si>
    <t>江钰莹</t>
  </si>
  <si>
    <t>520111*********223</t>
  </si>
  <si>
    <t>付津克威</t>
  </si>
  <si>
    <t>520102*********01X</t>
  </si>
  <si>
    <t>20221031-20230430</t>
  </si>
  <si>
    <t>蒲忠梅</t>
  </si>
  <si>
    <t>520111*********821</t>
  </si>
  <si>
    <t>20230710-20240109</t>
  </si>
  <si>
    <t>詹凤瑞</t>
  </si>
  <si>
    <t>522501*********330</t>
  </si>
  <si>
    <t>20230703-20240102</t>
  </si>
  <si>
    <t>谢国旺</t>
  </si>
  <si>
    <t>520102*********214</t>
  </si>
  <si>
    <t>合计：</t>
  </si>
  <si>
    <t xml:space="preserve"> 共计：98047.5元</t>
  </si>
  <si>
    <t xml:space="preserve">注 ：1.按照《省人力资源和社会保障厅 省发展改革委等九部门关于印发&lt;贵州省就业见习管理暂行办法&gt;的通知》（黔人社通〔2020〕142 号）文件精神，见习期间由见习基地（单位）提供见习生活补助费，见习生活补助费每人每月不低于当地最低工资标准，见习基地（单位）应统一为见习人员办理人身意外伤害和住院医疗商业保险。 实行见习生活补助和人身意外伤害和伤残医疗商业保险补贴制度，生活补助费补贴的标准为当地最低工资标准的60%（1790元X60%=1074元），2023年2月起为（1890X60%=1134元)，对见习期满留用率达50%以上的见习单位，适当提高补贴标准，按最低工资标准的80%进行补贴。人身意外伤害和伤残医疗商业保险补贴标准为每人300元（高于300元按每人300元补贴，低于300元据实补贴）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</si>
</sst>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等线"/>
      <charset val="134"/>
    </font>
    <font>
      <b/>
      <sz val="12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9"/>
      <color rgb="FF404040"/>
      <name val="宋体"/>
      <charset val="134"/>
      <scheme val="major"/>
    </font>
    <font>
      <sz val="10"/>
      <color rgb="FF404040"/>
      <name val="宋体"/>
      <charset val="134"/>
      <scheme val="major"/>
    </font>
    <font>
      <sz val="9"/>
      <color theme="1"/>
      <name val="宋体"/>
      <charset val="134"/>
      <scheme val="major"/>
    </font>
    <font>
      <b/>
      <sz val="20"/>
      <color theme="1"/>
      <name val="宋体"/>
      <charset val="134"/>
      <scheme val="minor"/>
    </font>
    <font>
      <sz val="9"/>
      <color theme="1"/>
      <name val="等线"/>
      <charset val="134"/>
    </font>
    <font>
      <b/>
      <sz val="10"/>
      <color theme="1"/>
      <name val="宋体"/>
      <charset val="134"/>
      <scheme val="major"/>
    </font>
    <font>
      <sz val="8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49" fontId="2" fillId="0" borderId="0" xfId="49" applyNumberFormat="1" applyFont="1" applyAlignment="1">
      <alignment horizontal="center" vertical="center" wrapText="1"/>
    </xf>
    <xf numFmtId="49" fontId="3" fillId="0" borderId="0" xfId="49" applyNumberFormat="1" applyFont="1" applyAlignment="1">
      <alignment horizontal="left" vertical="center" wrapText="1"/>
    </xf>
    <xf numFmtId="49" fontId="4" fillId="0" borderId="0" xfId="49" applyNumberFormat="1" applyFont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zoomScaleSheetLayoutView="70" workbookViewId="0">
      <selection activeCell="A2" sqref="A2:O2"/>
    </sheetView>
  </sheetViews>
  <sheetFormatPr defaultColWidth="9" defaultRowHeight="13.5"/>
  <cols>
    <col min="1" max="1" width="4.625" style="3" customWidth="1"/>
    <col min="2" max="2" width="4.25" style="3" customWidth="1"/>
    <col min="3" max="3" width="7.875" style="3" customWidth="1"/>
    <col min="4" max="4" width="5.375" style="3" customWidth="1"/>
    <col min="5" max="5" width="17.375" style="3" customWidth="1"/>
    <col min="6" max="6" width="4.25" style="3" customWidth="1"/>
    <col min="7" max="7" width="18.25" style="3" customWidth="1"/>
    <col min="8" max="8" width="19.125" style="3" customWidth="1"/>
    <col min="9" max="9" width="7.25" style="3" customWidth="1"/>
    <col min="10" max="11" width="9" style="3"/>
    <col min="12" max="14" width="7.875" style="3" customWidth="1"/>
    <col min="15" max="16384" width="9" style="3"/>
  </cols>
  <sheetData>
    <row r="1" ht="12.75" customHeight="1" spans="1:1">
      <c r="A1" s="3" t="s">
        <v>0</v>
      </c>
    </row>
    <row r="2" ht="35.2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1" customHeight="1" spans="1:14">
      <c r="A3" s="5" t="s">
        <v>2</v>
      </c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</row>
    <row r="4" ht="48.75" customHeight="1" spans="1:15">
      <c r="A4" s="7" t="s">
        <v>3</v>
      </c>
      <c r="B4" s="7" t="s">
        <v>4</v>
      </c>
      <c r="C4" s="7" t="s">
        <v>5</v>
      </c>
      <c r="D4" s="8" t="s">
        <v>6</v>
      </c>
      <c r="E4" s="7" t="s">
        <v>7</v>
      </c>
      <c r="F4" s="8" t="s">
        <v>8</v>
      </c>
      <c r="G4" s="8" t="s">
        <v>9</v>
      </c>
      <c r="H4" s="9" t="s">
        <v>10</v>
      </c>
      <c r="I4" s="9" t="s">
        <v>11</v>
      </c>
      <c r="J4" s="7" t="s">
        <v>12</v>
      </c>
      <c r="K4" s="8" t="s">
        <v>13</v>
      </c>
      <c r="L4" s="7" t="s">
        <v>14</v>
      </c>
      <c r="M4" s="7" t="s">
        <v>15</v>
      </c>
      <c r="N4" s="7" t="s">
        <v>16</v>
      </c>
      <c r="O4" s="7" t="s">
        <v>17</v>
      </c>
    </row>
    <row r="5" s="1" customFormat="1" ht="58" customHeight="1" spans="1:15">
      <c r="A5" s="10">
        <v>1</v>
      </c>
      <c r="B5" s="10" t="s">
        <v>18</v>
      </c>
      <c r="C5" s="11" t="s">
        <v>19</v>
      </c>
      <c r="D5" s="10" t="s">
        <v>20</v>
      </c>
      <c r="E5" s="12" t="s">
        <v>21</v>
      </c>
      <c r="F5" s="10">
        <v>25</v>
      </c>
      <c r="G5" s="10" t="s">
        <v>22</v>
      </c>
      <c r="H5" s="10" t="s">
        <v>22</v>
      </c>
      <c r="I5" s="10">
        <v>6</v>
      </c>
      <c r="J5" s="10">
        <f>1134*6</f>
        <v>6804</v>
      </c>
      <c r="K5" s="10">
        <v>100</v>
      </c>
      <c r="L5" s="10">
        <v>0</v>
      </c>
      <c r="M5" s="10">
        <v>6904</v>
      </c>
      <c r="N5" s="29">
        <v>13808</v>
      </c>
      <c r="O5" s="10"/>
    </row>
    <row r="6" s="2" customFormat="1" ht="58" customHeight="1" spans="1:15">
      <c r="A6" s="13">
        <v>2</v>
      </c>
      <c r="B6" s="14"/>
      <c r="C6" s="15" t="s">
        <v>23</v>
      </c>
      <c r="D6" s="13" t="s">
        <v>20</v>
      </c>
      <c r="E6" s="16" t="s">
        <v>24</v>
      </c>
      <c r="F6" s="13">
        <v>26</v>
      </c>
      <c r="G6" s="17" t="s">
        <v>22</v>
      </c>
      <c r="H6" s="17" t="s">
        <v>22</v>
      </c>
      <c r="I6" s="13">
        <v>6</v>
      </c>
      <c r="J6" s="10">
        <f>1134*6</f>
        <v>6804</v>
      </c>
      <c r="K6" s="13">
        <v>100</v>
      </c>
      <c r="L6" s="13">
        <v>0</v>
      </c>
      <c r="M6" s="17">
        <v>6904</v>
      </c>
      <c r="N6" s="30"/>
      <c r="O6" s="13"/>
    </row>
    <row r="7" s="2" customFormat="1" ht="31" customHeight="1" spans="1:15">
      <c r="A7" s="10">
        <v>3</v>
      </c>
      <c r="B7" s="14" t="s">
        <v>25</v>
      </c>
      <c r="C7" s="18" t="s">
        <v>26</v>
      </c>
      <c r="D7" s="14" t="s">
        <v>27</v>
      </c>
      <c r="E7" s="19" t="s">
        <v>28</v>
      </c>
      <c r="F7" s="14">
        <v>19</v>
      </c>
      <c r="G7" s="14" t="s">
        <v>29</v>
      </c>
      <c r="H7" s="14" t="s">
        <v>29</v>
      </c>
      <c r="I7" s="14">
        <v>4</v>
      </c>
      <c r="J7" s="14">
        <f t="shared" ref="J7:J11" si="0">1134*I7</f>
        <v>4536</v>
      </c>
      <c r="K7" s="14">
        <v>300</v>
      </c>
      <c r="L7" s="14">
        <v>0</v>
      </c>
      <c r="M7" s="14">
        <v>4836</v>
      </c>
      <c r="N7" s="31">
        <v>23627.5</v>
      </c>
      <c r="O7" s="14"/>
    </row>
    <row r="8" s="2" customFormat="1" ht="46" customHeight="1" spans="1:15">
      <c r="A8" s="13">
        <v>4</v>
      </c>
      <c r="B8" s="14"/>
      <c r="C8" s="20" t="s">
        <v>30</v>
      </c>
      <c r="D8" s="13" t="s">
        <v>20</v>
      </c>
      <c r="E8" s="16" t="s">
        <v>31</v>
      </c>
      <c r="F8" s="13">
        <v>24</v>
      </c>
      <c r="G8" s="14" t="s">
        <v>32</v>
      </c>
      <c r="H8" s="14" t="s">
        <v>32</v>
      </c>
      <c r="I8" s="13">
        <v>3</v>
      </c>
      <c r="J8" s="14">
        <f>1134*2+1682.5*0.6</f>
        <v>3277.5</v>
      </c>
      <c r="K8" s="14">
        <v>180</v>
      </c>
      <c r="L8" s="14">
        <v>0</v>
      </c>
      <c r="M8" s="14">
        <v>3457.5</v>
      </c>
      <c r="N8" s="32"/>
      <c r="O8" s="33"/>
    </row>
    <row r="9" s="2" customFormat="1" ht="29" customHeight="1" spans="1:15">
      <c r="A9" s="10">
        <v>5</v>
      </c>
      <c r="B9" s="14"/>
      <c r="C9" s="21" t="s">
        <v>33</v>
      </c>
      <c r="D9" s="14" t="s">
        <v>27</v>
      </c>
      <c r="E9" s="22" t="s">
        <v>34</v>
      </c>
      <c r="F9" s="14">
        <v>24</v>
      </c>
      <c r="G9" s="14" t="s">
        <v>35</v>
      </c>
      <c r="H9" s="14" t="s">
        <v>32</v>
      </c>
      <c r="I9" s="13">
        <v>3</v>
      </c>
      <c r="J9" s="14">
        <f t="shared" si="0"/>
        <v>3402</v>
      </c>
      <c r="K9" s="14">
        <v>300</v>
      </c>
      <c r="L9" s="14">
        <v>0</v>
      </c>
      <c r="M9" s="14">
        <v>3702</v>
      </c>
      <c r="N9" s="32"/>
      <c r="O9" s="34"/>
    </row>
    <row r="10" s="2" customFormat="1" ht="108" customHeight="1" spans="1:15">
      <c r="A10" s="13">
        <v>6</v>
      </c>
      <c r="B10" s="14"/>
      <c r="C10" s="21" t="s">
        <v>36</v>
      </c>
      <c r="D10" s="14" t="s">
        <v>20</v>
      </c>
      <c r="E10" s="22" t="s">
        <v>37</v>
      </c>
      <c r="F10" s="14">
        <v>21</v>
      </c>
      <c r="G10" s="14" t="s">
        <v>38</v>
      </c>
      <c r="H10" s="14" t="s">
        <v>38</v>
      </c>
      <c r="I10" s="14">
        <v>3</v>
      </c>
      <c r="J10" s="14">
        <f>1134*2+1800*0.6</f>
        <v>3348</v>
      </c>
      <c r="K10" s="14">
        <v>180</v>
      </c>
      <c r="L10" s="14">
        <v>0</v>
      </c>
      <c r="M10" s="14">
        <v>3528</v>
      </c>
      <c r="N10" s="32"/>
      <c r="O10" s="34"/>
    </row>
    <row r="11" s="2" customFormat="1" ht="34" customHeight="1" spans="1:15">
      <c r="A11" s="10">
        <v>7</v>
      </c>
      <c r="B11" s="14"/>
      <c r="C11" s="21" t="s">
        <v>39</v>
      </c>
      <c r="D11" s="14" t="s">
        <v>20</v>
      </c>
      <c r="E11" s="22" t="s">
        <v>40</v>
      </c>
      <c r="F11" s="14">
        <v>23</v>
      </c>
      <c r="G11" s="14" t="s">
        <v>41</v>
      </c>
      <c r="H11" s="14" t="s">
        <v>41</v>
      </c>
      <c r="I11" s="14">
        <v>6</v>
      </c>
      <c r="J11" s="14">
        <f t="shared" si="0"/>
        <v>6804</v>
      </c>
      <c r="K11" s="14">
        <v>300</v>
      </c>
      <c r="L11" s="14">
        <v>1000</v>
      </c>
      <c r="M11" s="14">
        <v>8104</v>
      </c>
      <c r="N11" s="35"/>
      <c r="O11" s="14"/>
    </row>
    <row r="12" s="2" customFormat="1" ht="34" customHeight="1" spans="1:15">
      <c r="A12" s="10">
        <v>8</v>
      </c>
      <c r="B12" s="17" t="s">
        <v>42</v>
      </c>
      <c r="C12" s="23" t="s">
        <v>43</v>
      </c>
      <c r="D12" s="10" t="s">
        <v>20</v>
      </c>
      <c r="E12" s="12" t="s">
        <v>44</v>
      </c>
      <c r="F12" s="10">
        <v>22</v>
      </c>
      <c r="G12" s="10" t="s">
        <v>45</v>
      </c>
      <c r="H12" s="10" t="s">
        <v>45</v>
      </c>
      <c r="I12" s="10">
        <v>6</v>
      </c>
      <c r="J12" s="10">
        <f t="shared" ref="J12:J14" si="1">1432*3+1512*3</f>
        <v>8832</v>
      </c>
      <c r="K12" s="10">
        <v>150</v>
      </c>
      <c r="L12" s="10">
        <v>1000</v>
      </c>
      <c r="M12" s="10">
        <f t="shared" ref="M12:M17" si="2">SUM(J12:L12)</f>
        <v>9982</v>
      </c>
      <c r="N12" s="29">
        <v>60612</v>
      </c>
      <c r="O12" s="10"/>
    </row>
    <row r="13" s="2" customFormat="1" ht="34" customHeight="1" spans="1:15">
      <c r="A13" s="13">
        <v>9</v>
      </c>
      <c r="B13" s="24"/>
      <c r="C13" s="20" t="s">
        <v>46</v>
      </c>
      <c r="D13" s="13" t="s">
        <v>20</v>
      </c>
      <c r="E13" s="16" t="s">
        <v>47</v>
      </c>
      <c r="F13" s="13">
        <v>21</v>
      </c>
      <c r="G13" s="14" t="s">
        <v>45</v>
      </c>
      <c r="H13" s="14" t="s">
        <v>45</v>
      </c>
      <c r="I13" s="13">
        <v>6</v>
      </c>
      <c r="J13" s="14">
        <f t="shared" si="1"/>
        <v>8832</v>
      </c>
      <c r="K13" s="14">
        <v>150</v>
      </c>
      <c r="L13" s="14">
        <v>1000</v>
      </c>
      <c r="M13" s="10">
        <f t="shared" si="2"/>
        <v>9982</v>
      </c>
      <c r="N13" s="30"/>
      <c r="O13" s="14"/>
    </row>
    <row r="14" s="2" customFormat="1" ht="34" customHeight="1" spans="1:15">
      <c r="A14" s="10">
        <v>10</v>
      </c>
      <c r="B14" s="24"/>
      <c r="C14" s="21" t="s">
        <v>48</v>
      </c>
      <c r="D14" s="14" t="s">
        <v>27</v>
      </c>
      <c r="E14" s="22" t="s">
        <v>49</v>
      </c>
      <c r="F14" s="14">
        <v>24</v>
      </c>
      <c r="G14" s="14" t="s">
        <v>50</v>
      </c>
      <c r="H14" s="14" t="s">
        <v>50</v>
      </c>
      <c r="I14" s="13">
        <v>6</v>
      </c>
      <c r="J14" s="14">
        <f t="shared" si="1"/>
        <v>8832</v>
      </c>
      <c r="K14" s="14">
        <v>150</v>
      </c>
      <c r="L14" s="14">
        <v>1000</v>
      </c>
      <c r="M14" s="10">
        <f t="shared" si="2"/>
        <v>9982</v>
      </c>
      <c r="N14" s="30"/>
      <c r="O14" s="14"/>
    </row>
    <row r="15" s="2" customFormat="1" ht="34" customHeight="1" spans="1:15">
      <c r="A15" s="13">
        <v>11</v>
      </c>
      <c r="B15" s="24"/>
      <c r="C15" s="21" t="s">
        <v>51</v>
      </c>
      <c r="D15" s="14" t="s">
        <v>20</v>
      </c>
      <c r="E15" s="22" t="s">
        <v>52</v>
      </c>
      <c r="F15" s="14">
        <v>22</v>
      </c>
      <c r="G15" s="14" t="s">
        <v>53</v>
      </c>
      <c r="H15" s="14" t="s">
        <v>53</v>
      </c>
      <c r="I15" s="14">
        <v>6</v>
      </c>
      <c r="J15" s="14">
        <f t="shared" ref="J15:J17" si="3">1512*6</f>
        <v>9072</v>
      </c>
      <c r="K15" s="14">
        <v>150</v>
      </c>
      <c r="L15" s="14">
        <v>1000</v>
      </c>
      <c r="M15" s="10">
        <f t="shared" si="2"/>
        <v>10222</v>
      </c>
      <c r="N15" s="30"/>
      <c r="O15" s="14"/>
    </row>
    <row r="16" s="2" customFormat="1" ht="34" customHeight="1" spans="1:15">
      <c r="A16" s="10">
        <v>12</v>
      </c>
      <c r="B16" s="24"/>
      <c r="C16" s="21" t="s">
        <v>54</v>
      </c>
      <c r="D16" s="14" t="s">
        <v>27</v>
      </c>
      <c r="E16" s="22" t="s">
        <v>55</v>
      </c>
      <c r="F16" s="14">
        <v>23</v>
      </c>
      <c r="G16" s="14" t="s">
        <v>56</v>
      </c>
      <c r="H16" s="14" t="s">
        <v>56</v>
      </c>
      <c r="I16" s="14">
        <v>6</v>
      </c>
      <c r="J16" s="14">
        <f t="shared" si="3"/>
        <v>9072</v>
      </c>
      <c r="K16" s="14">
        <v>150</v>
      </c>
      <c r="L16" s="14">
        <v>1000</v>
      </c>
      <c r="M16" s="10">
        <f t="shared" si="2"/>
        <v>10222</v>
      </c>
      <c r="N16" s="30"/>
      <c r="O16" s="14"/>
    </row>
    <row r="17" s="2" customFormat="1" ht="34" customHeight="1" spans="1:15">
      <c r="A17" s="13">
        <v>13</v>
      </c>
      <c r="B17" s="24"/>
      <c r="C17" s="20" t="s">
        <v>57</v>
      </c>
      <c r="D17" s="13" t="s">
        <v>27</v>
      </c>
      <c r="E17" s="16" t="s">
        <v>58</v>
      </c>
      <c r="F17" s="13">
        <v>26</v>
      </c>
      <c r="G17" s="13" t="s">
        <v>56</v>
      </c>
      <c r="H17" s="13" t="s">
        <v>56</v>
      </c>
      <c r="I17" s="13">
        <v>6</v>
      </c>
      <c r="J17" s="13">
        <f t="shared" si="3"/>
        <v>9072</v>
      </c>
      <c r="K17" s="13">
        <v>150</v>
      </c>
      <c r="L17" s="13">
        <v>1000</v>
      </c>
      <c r="M17" s="17">
        <f t="shared" si="2"/>
        <v>10222</v>
      </c>
      <c r="N17" s="30"/>
      <c r="O17" s="13"/>
    </row>
    <row r="18" s="2" customFormat="1" ht="31" customHeight="1" spans="1:15">
      <c r="A18" s="14"/>
      <c r="B18" s="14"/>
      <c r="C18" s="15"/>
      <c r="D18" s="14"/>
      <c r="E18" s="22"/>
      <c r="F18" s="14"/>
      <c r="G18" s="10"/>
      <c r="H18" s="10"/>
      <c r="I18" s="14" t="s">
        <v>59</v>
      </c>
      <c r="J18" s="14">
        <v>88687.5</v>
      </c>
      <c r="K18" s="14">
        <v>2360</v>
      </c>
      <c r="L18" s="14">
        <v>7000</v>
      </c>
      <c r="M18" s="10">
        <v>98047.5</v>
      </c>
      <c r="N18" s="10"/>
      <c r="O18" s="14"/>
    </row>
    <row r="19" ht="26" customHeight="1" spans="1:15">
      <c r="A19" s="25" t="s">
        <v>60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36"/>
    </row>
    <row r="20" ht="74.25" customHeight="1" spans="1:15">
      <c r="A20" s="27" t="s">
        <v>61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37"/>
    </row>
  </sheetData>
  <mergeCells count="10">
    <mergeCell ref="A2:O2"/>
    <mergeCell ref="A3:E3"/>
    <mergeCell ref="A19:O19"/>
    <mergeCell ref="A20:O20"/>
    <mergeCell ref="B5:B6"/>
    <mergeCell ref="B7:B11"/>
    <mergeCell ref="B12:B17"/>
    <mergeCell ref="N5:N6"/>
    <mergeCell ref="N7:N11"/>
    <mergeCell ref="N12:N17"/>
  </mergeCells>
  <pageMargins left="0.472222222222222" right="0.196527777777778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Midnight Sun</cp:lastModifiedBy>
  <dcterms:created xsi:type="dcterms:W3CDTF">2019-03-07T03:48:00Z</dcterms:created>
  <cp:lastPrinted>2023-07-25T08:17:00Z</cp:lastPrinted>
  <dcterms:modified xsi:type="dcterms:W3CDTF">2024-02-04T07:21:24Z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2052-12.1.0.16250</vt:lpwstr>
  </property>
  <property fmtid="{D5CDD505-2E9C-101B-9397-08002B2CF9AE}" pid="4" name="commondata">
    <vt:lpwstr>eyJoZGlkIjoiMmFjMDg5MjgwZTNlOGQ5MDhhNzUyZDRiNWI2ZjNkZjkifQ==</vt:lpwstr>
  </property>
  <property fmtid="{D5CDD505-2E9C-101B-9397-08002B2CF9AE}" pid="5" name="ICV">
    <vt:lpwstr>B8F182FDACB048029548DDF7C9734ECF_13</vt:lpwstr>
  </property>
</Properties>
</file>