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830" windowHeight="11790"/>
  </bookViews>
  <sheets>
    <sheet name="Sheet1" sheetId="1" r:id="rId1"/>
  </sheets>
  <definedNames>
    <definedName name="_xlnm._FilterDatabase" localSheetId="0" hidden="1">Sheet1!$A$4:$P$17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<sst xmlns="http://schemas.openxmlformats.org/spreadsheetml/2006/main" count="302" uniqueCount="135">
  <si>
    <t>2023年花溪区发放就业见习补贴公示（第七批）</t>
  </si>
  <si>
    <t>单位：花溪区就业局</t>
  </si>
  <si>
    <t>序号</t>
  </si>
  <si>
    <t>单位</t>
  </si>
  <si>
    <t>类别</t>
  </si>
  <si>
    <t>姓名</t>
  </si>
  <si>
    <t>性别</t>
  </si>
  <si>
    <t>身份证号码</t>
  </si>
  <si>
    <t>年龄</t>
  </si>
  <si>
    <t>见习起止时间</t>
  </si>
  <si>
    <t>申请补贴起止时间</t>
  </si>
  <si>
    <t>补贴月数（个）</t>
  </si>
  <si>
    <t>生活补贴申请金额（元）</t>
  </si>
  <si>
    <t>商业保险申请金额（元）</t>
  </si>
  <si>
    <t>留用奖励
(元）</t>
  </si>
  <si>
    <t>共计
（元）</t>
  </si>
  <si>
    <t>小计（元）</t>
  </si>
  <si>
    <t>备注</t>
  </si>
  <si>
    <t>贵州华众人力资源有限公司</t>
  </si>
  <si>
    <t>高校毕业生</t>
  </si>
  <si>
    <t>潘宏快</t>
  </si>
  <si>
    <t>男</t>
  </si>
  <si>
    <t>522632*********817</t>
  </si>
  <si>
    <t>2022.10.20-2023.4.19</t>
  </si>
  <si>
    <t>10月请假8天实发1701.56元，按其60%补贴</t>
  </si>
  <si>
    <t>高保银</t>
  </si>
  <si>
    <t>522632*********31X</t>
  </si>
  <si>
    <t>2022.11.18-2023.5.17</t>
  </si>
  <si>
    <t>黄婷</t>
  </si>
  <si>
    <t>女</t>
  </si>
  <si>
    <t>522424*********049</t>
  </si>
  <si>
    <t>王顺永</t>
  </si>
  <si>
    <t>522422*********810</t>
  </si>
  <si>
    <t>2022.11.1-2023.5.1</t>
  </si>
  <si>
    <t>2022.11.1-2023.4.30</t>
  </si>
  <si>
    <t>失业青年</t>
  </si>
  <si>
    <t>邓金艳</t>
  </si>
  <si>
    <t>520221*********625</t>
  </si>
  <si>
    <t>姚梦迪</t>
  </si>
  <si>
    <t>522401*********501</t>
  </si>
  <si>
    <t>李海涛</t>
  </si>
  <si>
    <t>522401*********718</t>
  </si>
  <si>
    <t>董建红</t>
  </si>
  <si>
    <t>522222*********462</t>
  </si>
  <si>
    <t>陈思怡</t>
  </si>
  <si>
    <t>520402*********141</t>
  </si>
  <si>
    <t>2022.10.28-2023.4.28</t>
  </si>
  <si>
    <t>2022.10.28-2023.4.27</t>
  </si>
  <si>
    <t>孙彪</t>
  </si>
  <si>
    <t>522229*********816</t>
  </si>
  <si>
    <t>杨平</t>
  </si>
  <si>
    <t>522422*********837</t>
  </si>
  <si>
    <t>11月请假17天，实发工资为885.68元，补贴以其60%计算</t>
  </si>
  <si>
    <t>吕宝元</t>
  </si>
  <si>
    <t>522427*********413</t>
  </si>
  <si>
    <t>马慧</t>
  </si>
  <si>
    <t>522629*********86X</t>
  </si>
  <si>
    <t>贵阳人文科技学院</t>
  </si>
  <si>
    <t>彭国娇</t>
  </si>
  <si>
    <t>522724*********707</t>
  </si>
  <si>
    <t>20220701-20230630</t>
  </si>
  <si>
    <t>李婷</t>
  </si>
  <si>
    <t>522427*********045</t>
  </si>
  <si>
    <t>李静</t>
  </si>
  <si>
    <t>522328*********708</t>
  </si>
  <si>
    <t>蒲丹</t>
  </si>
  <si>
    <t>522124*********421</t>
  </si>
  <si>
    <t>刘宁</t>
  </si>
  <si>
    <t>522427*********221</t>
  </si>
  <si>
    <t>任优</t>
  </si>
  <si>
    <t>522122*********682</t>
  </si>
  <si>
    <t>邓海</t>
  </si>
  <si>
    <t>522427*********796</t>
  </si>
  <si>
    <t>张航</t>
  </si>
  <si>
    <t>522401*********010</t>
  </si>
  <si>
    <t>20220701-20220930</t>
  </si>
  <si>
    <t>李贵情</t>
  </si>
  <si>
    <t>522427*********827</t>
  </si>
  <si>
    <t>20220701-20230331</t>
  </si>
  <si>
    <t>夏秀云</t>
  </si>
  <si>
    <t>522427*********441</t>
  </si>
  <si>
    <t>20220701-20230131</t>
  </si>
  <si>
    <t>鲍娜</t>
  </si>
  <si>
    <t>522501*********525</t>
  </si>
  <si>
    <t>姚莉</t>
  </si>
  <si>
    <t>522125*********424</t>
  </si>
  <si>
    <t>张泰</t>
  </si>
  <si>
    <t>522427*********556</t>
  </si>
  <si>
    <t>马超</t>
  </si>
  <si>
    <t>520221*********971</t>
  </si>
  <si>
    <t>王方永</t>
  </si>
  <si>
    <t>522427*********216</t>
  </si>
  <si>
    <t>20220701-20230430</t>
  </si>
  <si>
    <t>朱尚宇</t>
  </si>
  <si>
    <t>522324*********014</t>
  </si>
  <si>
    <t>周俊廷</t>
  </si>
  <si>
    <t>522425*********442</t>
  </si>
  <si>
    <t>20220701-20221130</t>
  </si>
  <si>
    <t>何光明</t>
  </si>
  <si>
    <t>520221*********814</t>
  </si>
  <si>
    <t>陈贤</t>
  </si>
  <si>
    <t>522527*********328</t>
  </si>
  <si>
    <t>卢雪</t>
  </si>
  <si>
    <t>522728*********926</t>
  </si>
  <si>
    <t>刘薇轩</t>
  </si>
  <si>
    <t>522427*********844</t>
  </si>
  <si>
    <t>穆萍萍</t>
  </si>
  <si>
    <t>522132*********623</t>
  </si>
  <si>
    <t>李港</t>
  </si>
  <si>
    <t>522401*********430</t>
  </si>
  <si>
    <t>李正松</t>
  </si>
  <si>
    <t>522121*********014</t>
  </si>
  <si>
    <t>唐征娟</t>
  </si>
  <si>
    <t>522323*********029</t>
  </si>
  <si>
    <t>20220701-20230531</t>
  </si>
  <si>
    <t>贵州麟山水泥有限责任公司</t>
  </si>
  <si>
    <t>离校2年内高校毕业生</t>
  </si>
  <si>
    <t>李冰冰</t>
  </si>
  <si>
    <t>522425*********156</t>
  </si>
  <si>
    <t>2023.7.1-2024.6.30</t>
  </si>
  <si>
    <t>见习3个月后留用</t>
  </si>
  <si>
    <t>丁阳兵</t>
  </si>
  <si>
    <t>522425*********79X</t>
  </si>
  <si>
    <t>舒成雨</t>
  </si>
  <si>
    <t>522427*********810</t>
  </si>
  <si>
    <t>郑幸福</t>
  </si>
  <si>
    <t>522426*********01X</t>
  </si>
  <si>
    <t>师礼杰</t>
  </si>
  <si>
    <t>612526*********217</t>
  </si>
  <si>
    <t>严如意</t>
  </si>
  <si>
    <t>612523*********316</t>
  </si>
  <si>
    <t>欧德浩</t>
  </si>
  <si>
    <t>522628*********839</t>
  </si>
  <si>
    <t>共计：498712.53元</t>
  </si>
  <si>
    <t xml:space="preserve">注 ：1.按照《省人力资源社会保障厅 省发展改革委等九部门关于印发&lt;贵州省就业见习管理暂行办法&gt;的通知》（黔人社通〔2020〕142 号）文件精神，见习期间由见习基地（单位）提供见习生活补助费，见习生活补助费每人每月不低于当地最低工资标准，见习基地（单位）应统一为见习人员办理人身意外伤害和住院医疗商业保险。 实行见习生活补助和人身意外伤害和伤残医疗商业保险补贴制度，生活补助费补贴的标准为当地最低工资标准的60%，对见习期满留用率达50%以上的见习单位，适当提高补贴标准，按最低工资标准的80%进行补贴。人身意外伤害和伤残医疗商业保险补贴标准为每人300元（高于300元按每人300元补贴，低于300元据实补贴）。
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</si>
</sst>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等线"/>
      <charset val="134"/>
    </font>
    <font>
      <b/>
      <sz val="12"/>
      <name val="宋体"/>
      <charset val="134"/>
      <scheme val="minor"/>
    </font>
    <font>
      <b/>
      <sz val="18"/>
      <name val="宋体"/>
      <charset val="134"/>
      <scheme val="minor"/>
    </font>
    <font>
      <b/>
      <sz val="8"/>
      <name val="宋体"/>
      <charset val="134"/>
      <scheme val="minor"/>
    </font>
    <font>
      <sz val="8"/>
      <color theme="1"/>
      <name val="等线"/>
      <charset val="134"/>
    </font>
    <font>
      <sz val="8"/>
      <color rgb="FF404040"/>
      <name val="宋体"/>
      <charset val="134"/>
    </font>
    <font>
      <sz val="8"/>
      <color theme="1"/>
      <name val="宋体"/>
      <charset val="134"/>
      <scheme val="minor"/>
    </font>
    <font>
      <b/>
      <sz val="14"/>
      <color theme="1"/>
      <name val="等线"/>
      <charset val="134"/>
    </font>
    <font>
      <b/>
      <sz val="10"/>
      <color theme="1"/>
      <name val="等线"/>
      <charset val="134"/>
    </font>
    <font>
      <sz val="9"/>
      <color theme="1"/>
      <name val="等线"/>
      <charset val="134"/>
    </font>
    <font>
      <b/>
      <sz val="8"/>
      <color theme="1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17" applyNumberFormat="0" applyAlignment="0" applyProtection="0">
      <alignment vertical="center"/>
    </xf>
    <xf numFmtId="0" fontId="26" fillId="12" borderId="13" applyNumberFormat="0" applyAlignment="0" applyProtection="0">
      <alignment vertical="center"/>
    </xf>
    <xf numFmtId="0" fontId="27" fillId="13" borderId="1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49" fontId="2" fillId="0" borderId="0" xfId="49" applyNumberFormat="1" applyFont="1" applyAlignment="1">
      <alignment horizontal="center" vertical="center" wrapText="1"/>
    </xf>
    <xf numFmtId="49" fontId="3" fillId="0" borderId="0" xfId="49" applyNumberFormat="1" applyFont="1" applyAlignment="1">
      <alignment horizontal="left" vertical="center" wrapText="1"/>
    </xf>
    <xf numFmtId="49" fontId="3" fillId="0" borderId="0" xfId="49" applyNumberFormat="1" applyFont="1" applyAlignment="1">
      <alignment horizontal="center" vertical="center" wrapText="1"/>
    </xf>
    <xf numFmtId="49" fontId="4" fillId="0" borderId="0" xfId="49" applyNumberFormat="1" applyFont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49" fontId="5" fillId="2" borderId="1" xfId="4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P51"/>
  <sheetViews>
    <sheetView tabSelected="1" zoomScaleSheetLayoutView="70" topLeftCell="A35" workbookViewId="0">
      <selection activeCell="I12" sqref="I12"/>
    </sheetView>
  </sheetViews>
  <sheetFormatPr defaultColWidth="9" defaultRowHeight="13.5"/>
  <cols>
    <col min="1" max="1" width="4.625" style="2" customWidth="1"/>
    <col min="2" max="2" width="5.25" style="2" customWidth="1"/>
    <col min="3" max="3" width="10.375" style="2" customWidth="1"/>
    <col min="4" max="4" width="6.625" style="2" customWidth="1"/>
    <col min="5" max="5" width="5.375" style="2" customWidth="1"/>
    <col min="6" max="6" width="20.125" style="3" customWidth="1"/>
    <col min="7" max="7" width="4.25" style="2" customWidth="1"/>
    <col min="8" max="8" width="18.25" style="2" customWidth="1"/>
    <col min="9" max="9" width="19.125" style="2" customWidth="1"/>
    <col min="10" max="10" width="7.25" style="2" customWidth="1"/>
    <col min="11" max="11" width="13.875" style="2" customWidth="1"/>
    <col min="12" max="12" width="9" style="2"/>
    <col min="13" max="13" width="7.875" style="2" customWidth="1"/>
    <col min="14" max="15" width="14.125" style="2" customWidth="1"/>
    <col min="16" max="16" width="12.5" style="2" customWidth="1"/>
    <col min="17" max="16384" width="9" style="2"/>
  </cols>
  <sheetData>
    <row r="1" ht="12.75" customHeight="1"/>
    <row r="2" ht="35.25" customHeight="1" spans="1:16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21" customHeight="1" spans="1:15">
      <c r="A3" s="5" t="s">
        <v>1</v>
      </c>
      <c r="B3" s="5"/>
      <c r="C3" s="5"/>
      <c r="D3" s="5"/>
      <c r="E3" s="5"/>
      <c r="F3" s="6"/>
      <c r="G3" s="7"/>
      <c r="H3" s="7"/>
      <c r="I3" s="7"/>
      <c r="J3" s="7"/>
      <c r="K3" s="7"/>
      <c r="L3" s="7"/>
      <c r="M3" s="7"/>
      <c r="N3" s="7"/>
      <c r="O3" s="7"/>
    </row>
    <row r="4" ht="48.75" customHeight="1" spans="1:16">
      <c r="A4" s="8" t="s">
        <v>2</v>
      </c>
      <c r="B4" s="8" t="s">
        <v>3</v>
      </c>
      <c r="C4" s="8" t="s">
        <v>4</v>
      </c>
      <c r="D4" s="8" t="s">
        <v>5</v>
      </c>
      <c r="E4" s="9" t="s">
        <v>6</v>
      </c>
      <c r="F4" s="8" t="s">
        <v>7</v>
      </c>
      <c r="G4" s="9" t="s">
        <v>8</v>
      </c>
      <c r="H4" s="9" t="s">
        <v>9</v>
      </c>
      <c r="I4" s="30" t="s">
        <v>10</v>
      </c>
      <c r="J4" s="30" t="s">
        <v>11</v>
      </c>
      <c r="K4" s="8" t="s">
        <v>12</v>
      </c>
      <c r="L4" s="9" t="s">
        <v>13</v>
      </c>
      <c r="M4" s="8" t="s">
        <v>14</v>
      </c>
      <c r="N4" s="8" t="s">
        <v>15</v>
      </c>
      <c r="O4" s="8" t="s">
        <v>16</v>
      </c>
      <c r="P4" s="8" t="s">
        <v>17</v>
      </c>
    </row>
    <row r="5" s="1" customFormat="1" ht="40" customHeight="1" spans="1:16">
      <c r="A5" s="10">
        <v>1</v>
      </c>
      <c r="B5" s="11" t="s">
        <v>18</v>
      </c>
      <c r="C5" s="12" t="s">
        <v>19</v>
      </c>
      <c r="D5" s="13" t="s">
        <v>20</v>
      </c>
      <c r="E5" s="10" t="s">
        <v>21</v>
      </c>
      <c r="F5" s="14" t="s">
        <v>22</v>
      </c>
      <c r="G5" s="10">
        <v>23</v>
      </c>
      <c r="H5" s="10" t="s">
        <v>23</v>
      </c>
      <c r="I5" s="10" t="s">
        <v>23</v>
      </c>
      <c r="J5" s="10">
        <v>6</v>
      </c>
      <c r="K5" s="31">
        <f>1074*2+1134*3+1701.56*0.6</f>
        <v>6570.936</v>
      </c>
      <c r="L5" s="31">
        <v>94.25</v>
      </c>
      <c r="M5" s="31">
        <v>0</v>
      </c>
      <c r="N5" s="31">
        <v>6665.186</v>
      </c>
      <c r="O5" s="32">
        <v>87314.53</v>
      </c>
      <c r="P5" s="33" t="s">
        <v>24</v>
      </c>
    </row>
    <row r="6" s="1" customFormat="1" ht="20" customHeight="1" spans="1:16">
      <c r="A6" s="10">
        <v>2</v>
      </c>
      <c r="B6" s="15"/>
      <c r="C6" s="16" t="s">
        <v>19</v>
      </c>
      <c r="D6" s="17" t="s">
        <v>25</v>
      </c>
      <c r="E6" s="11" t="s">
        <v>21</v>
      </c>
      <c r="F6" s="18" t="s">
        <v>26</v>
      </c>
      <c r="G6" s="11">
        <v>23</v>
      </c>
      <c r="H6" s="10" t="s">
        <v>27</v>
      </c>
      <c r="I6" s="10" t="s">
        <v>27</v>
      </c>
      <c r="J6" s="11">
        <v>6</v>
      </c>
      <c r="K6" s="31">
        <f>1074*2+1134*4</f>
        <v>6684</v>
      </c>
      <c r="L6" s="31">
        <v>102.99</v>
      </c>
      <c r="M6" s="31">
        <v>0</v>
      </c>
      <c r="N6" s="31">
        <v>6786.99</v>
      </c>
      <c r="O6" s="32"/>
      <c r="P6" s="34"/>
    </row>
    <row r="7" s="1" customFormat="1" ht="20" customHeight="1" spans="1:16">
      <c r="A7" s="10">
        <v>3</v>
      </c>
      <c r="B7" s="15"/>
      <c r="C7" s="16" t="s">
        <v>19</v>
      </c>
      <c r="D7" s="19" t="s">
        <v>28</v>
      </c>
      <c r="E7" s="10" t="s">
        <v>29</v>
      </c>
      <c r="F7" s="18" t="s">
        <v>30</v>
      </c>
      <c r="G7" s="10">
        <v>23</v>
      </c>
      <c r="H7" s="10" t="s">
        <v>27</v>
      </c>
      <c r="I7" s="10" t="s">
        <v>27</v>
      </c>
      <c r="J7" s="11">
        <v>6</v>
      </c>
      <c r="K7" s="31">
        <f>1074*2+1134*4</f>
        <v>6684</v>
      </c>
      <c r="L7" s="31">
        <v>111.73</v>
      </c>
      <c r="M7" s="31">
        <v>0</v>
      </c>
      <c r="N7" s="31">
        <v>6795.73</v>
      </c>
      <c r="O7" s="32"/>
      <c r="P7" s="33"/>
    </row>
    <row r="8" s="1" customFormat="1" ht="20" customHeight="1" spans="1:16">
      <c r="A8" s="10">
        <v>4</v>
      </c>
      <c r="B8" s="15"/>
      <c r="C8" s="16" t="s">
        <v>19</v>
      </c>
      <c r="D8" s="19" t="s">
        <v>31</v>
      </c>
      <c r="E8" s="10" t="s">
        <v>21</v>
      </c>
      <c r="F8" s="18" t="s">
        <v>32</v>
      </c>
      <c r="G8" s="10">
        <v>25</v>
      </c>
      <c r="H8" s="10" t="s">
        <v>33</v>
      </c>
      <c r="I8" s="10" t="s">
        <v>34</v>
      </c>
      <c r="J8" s="10">
        <v>6</v>
      </c>
      <c r="K8" s="31">
        <f>1074*3+1134*3</f>
        <v>6624</v>
      </c>
      <c r="L8" s="31">
        <v>127.52</v>
      </c>
      <c r="M8" s="31">
        <v>0</v>
      </c>
      <c r="N8" s="31">
        <v>6751.52</v>
      </c>
      <c r="O8" s="32"/>
      <c r="P8" s="33"/>
    </row>
    <row r="9" s="1" customFormat="1" ht="20" customHeight="1" spans="1:16">
      <c r="A9" s="10">
        <v>5</v>
      </c>
      <c r="B9" s="15"/>
      <c r="C9" s="16" t="s">
        <v>35</v>
      </c>
      <c r="D9" s="19" t="s">
        <v>36</v>
      </c>
      <c r="E9" s="10" t="s">
        <v>29</v>
      </c>
      <c r="F9" s="18" t="s">
        <v>37</v>
      </c>
      <c r="G9" s="10">
        <v>19</v>
      </c>
      <c r="H9" s="10" t="s">
        <v>27</v>
      </c>
      <c r="I9" s="10" t="s">
        <v>27</v>
      </c>
      <c r="J9" s="10">
        <v>6</v>
      </c>
      <c r="K9" s="31">
        <f>1074*2+1134*4</f>
        <v>6684</v>
      </c>
      <c r="L9" s="31">
        <v>111.73</v>
      </c>
      <c r="M9" s="31">
        <v>0</v>
      </c>
      <c r="N9" s="31">
        <v>6795.73</v>
      </c>
      <c r="O9" s="32"/>
      <c r="P9" s="33"/>
    </row>
    <row r="10" s="1" customFormat="1" ht="20" customHeight="1" spans="1:16">
      <c r="A10" s="10">
        <v>6</v>
      </c>
      <c r="B10" s="15"/>
      <c r="C10" s="16" t="s">
        <v>35</v>
      </c>
      <c r="D10" s="19" t="s">
        <v>38</v>
      </c>
      <c r="E10" s="10" t="s">
        <v>29</v>
      </c>
      <c r="F10" s="18" t="s">
        <v>39</v>
      </c>
      <c r="G10" s="10">
        <v>23</v>
      </c>
      <c r="H10" s="10" t="s">
        <v>27</v>
      </c>
      <c r="I10" s="10" t="s">
        <v>27</v>
      </c>
      <c r="J10" s="10">
        <v>6</v>
      </c>
      <c r="K10" s="31">
        <f>1074*2+1134*4</f>
        <v>6684</v>
      </c>
      <c r="L10" s="31">
        <v>111.73</v>
      </c>
      <c r="M10" s="31">
        <v>0</v>
      </c>
      <c r="N10" s="31">
        <v>6795.73</v>
      </c>
      <c r="O10" s="32"/>
      <c r="P10" s="33"/>
    </row>
    <row r="11" s="1" customFormat="1" ht="20" customHeight="1" spans="1:16">
      <c r="A11" s="10">
        <v>7</v>
      </c>
      <c r="B11" s="15"/>
      <c r="C11" s="16" t="s">
        <v>35</v>
      </c>
      <c r="D11" s="19" t="s">
        <v>40</v>
      </c>
      <c r="E11" s="10" t="s">
        <v>21</v>
      </c>
      <c r="F11" s="18" t="s">
        <v>41</v>
      </c>
      <c r="G11" s="10">
        <v>21</v>
      </c>
      <c r="H11" s="10" t="s">
        <v>23</v>
      </c>
      <c r="I11" s="10" t="s">
        <v>23</v>
      </c>
      <c r="J11" s="10">
        <v>6</v>
      </c>
      <c r="K11" s="31">
        <f>1074*3+1134*3</f>
        <v>6624</v>
      </c>
      <c r="L11" s="31">
        <v>94.25</v>
      </c>
      <c r="M11" s="31">
        <v>0</v>
      </c>
      <c r="N11" s="31">
        <v>6718.25</v>
      </c>
      <c r="O11" s="32"/>
      <c r="P11" s="33"/>
    </row>
    <row r="12" s="1" customFormat="1" ht="20" customHeight="1" spans="1:16">
      <c r="A12" s="10">
        <v>8</v>
      </c>
      <c r="B12" s="15"/>
      <c r="C12" s="16" t="s">
        <v>35</v>
      </c>
      <c r="D12" s="19" t="s">
        <v>42</v>
      </c>
      <c r="E12" s="10" t="s">
        <v>29</v>
      </c>
      <c r="F12" s="18" t="s">
        <v>43</v>
      </c>
      <c r="G12" s="10">
        <v>22</v>
      </c>
      <c r="H12" s="10" t="s">
        <v>33</v>
      </c>
      <c r="I12" s="10" t="s">
        <v>34</v>
      </c>
      <c r="J12" s="10">
        <v>6</v>
      </c>
      <c r="K12" s="31">
        <f>1074*3+1134*3</f>
        <v>6624</v>
      </c>
      <c r="L12" s="31">
        <v>111.23</v>
      </c>
      <c r="M12" s="31">
        <v>0</v>
      </c>
      <c r="N12" s="31">
        <v>6735.23</v>
      </c>
      <c r="O12" s="32"/>
      <c r="P12" s="33"/>
    </row>
    <row r="13" s="1" customFormat="1" ht="20" customHeight="1" spans="1:16">
      <c r="A13" s="10">
        <v>9</v>
      </c>
      <c r="B13" s="15"/>
      <c r="C13" s="16" t="s">
        <v>19</v>
      </c>
      <c r="D13" s="19" t="s">
        <v>44</v>
      </c>
      <c r="E13" s="10" t="s">
        <v>29</v>
      </c>
      <c r="F13" s="18" t="s">
        <v>45</v>
      </c>
      <c r="G13" s="10">
        <v>24</v>
      </c>
      <c r="H13" s="10" t="s">
        <v>46</v>
      </c>
      <c r="I13" s="10" t="s">
        <v>47</v>
      </c>
      <c r="J13" s="10">
        <v>6</v>
      </c>
      <c r="K13" s="31">
        <f>1074*3+1134*3</f>
        <v>6624</v>
      </c>
      <c r="L13" s="31">
        <v>136.26</v>
      </c>
      <c r="M13" s="31">
        <v>0</v>
      </c>
      <c r="N13" s="31">
        <v>6760.26</v>
      </c>
      <c r="O13" s="32"/>
      <c r="P13" s="33"/>
    </row>
    <row r="14" s="1" customFormat="1" ht="20" customHeight="1" spans="1:16">
      <c r="A14" s="10">
        <v>10</v>
      </c>
      <c r="B14" s="15"/>
      <c r="C14" s="16" t="s">
        <v>19</v>
      </c>
      <c r="D14" s="19" t="s">
        <v>48</v>
      </c>
      <c r="E14" s="10" t="s">
        <v>21</v>
      </c>
      <c r="F14" s="18" t="s">
        <v>49</v>
      </c>
      <c r="G14" s="10">
        <v>22</v>
      </c>
      <c r="H14" s="10" t="s">
        <v>33</v>
      </c>
      <c r="I14" s="10" t="s">
        <v>34</v>
      </c>
      <c r="J14" s="10">
        <v>6</v>
      </c>
      <c r="K14" s="31">
        <f>1074*3+1134*3</f>
        <v>6624</v>
      </c>
      <c r="L14" s="31">
        <v>145</v>
      </c>
      <c r="M14" s="31">
        <v>0</v>
      </c>
      <c r="N14" s="31">
        <v>6769</v>
      </c>
      <c r="O14" s="32"/>
      <c r="P14" s="33"/>
    </row>
    <row r="15" s="1" customFormat="1" ht="54" customHeight="1" spans="1:16">
      <c r="A15" s="10">
        <v>11</v>
      </c>
      <c r="B15" s="15"/>
      <c r="C15" s="16" t="s">
        <v>35</v>
      </c>
      <c r="D15" s="19" t="s">
        <v>50</v>
      </c>
      <c r="E15" s="10" t="s">
        <v>21</v>
      </c>
      <c r="F15" s="18" t="s">
        <v>51</v>
      </c>
      <c r="G15" s="10">
        <v>23</v>
      </c>
      <c r="H15" s="10" t="s">
        <v>27</v>
      </c>
      <c r="I15" s="10" t="s">
        <v>27</v>
      </c>
      <c r="J15" s="10">
        <v>6</v>
      </c>
      <c r="K15" s="31">
        <f>885.68*60%+1074+1134*4</f>
        <v>6141.408</v>
      </c>
      <c r="L15" s="31">
        <v>94.25</v>
      </c>
      <c r="M15" s="31">
        <v>0</v>
      </c>
      <c r="N15" s="31">
        <v>6235.658</v>
      </c>
      <c r="O15" s="32"/>
      <c r="P15" s="33" t="s">
        <v>52</v>
      </c>
    </row>
    <row r="16" s="1" customFormat="1" ht="20" customHeight="1" spans="1:16">
      <c r="A16" s="10">
        <v>12</v>
      </c>
      <c r="B16" s="15"/>
      <c r="C16" s="16" t="s">
        <v>19</v>
      </c>
      <c r="D16" s="19" t="s">
        <v>53</v>
      </c>
      <c r="E16" s="10" t="s">
        <v>21</v>
      </c>
      <c r="F16" s="18" t="s">
        <v>54</v>
      </c>
      <c r="G16" s="10">
        <v>24</v>
      </c>
      <c r="H16" s="10" t="s">
        <v>27</v>
      </c>
      <c r="I16" s="10" t="s">
        <v>27</v>
      </c>
      <c r="J16" s="10">
        <v>6</v>
      </c>
      <c r="K16" s="31">
        <f>1074*2+1134*4</f>
        <v>6684</v>
      </c>
      <c r="L16" s="31">
        <v>94.25</v>
      </c>
      <c r="M16" s="31">
        <v>0</v>
      </c>
      <c r="N16" s="31">
        <v>6778.25</v>
      </c>
      <c r="O16" s="32"/>
      <c r="P16" s="33"/>
    </row>
    <row r="17" s="1" customFormat="1" ht="20" customHeight="1" spans="1:16">
      <c r="A17" s="10">
        <v>13</v>
      </c>
      <c r="B17" s="20"/>
      <c r="C17" s="21" t="s">
        <v>35</v>
      </c>
      <c r="D17" s="19" t="s">
        <v>55</v>
      </c>
      <c r="E17" s="10" t="s">
        <v>29</v>
      </c>
      <c r="F17" s="18" t="s">
        <v>56</v>
      </c>
      <c r="G17" s="10">
        <v>21</v>
      </c>
      <c r="H17" s="10" t="s">
        <v>23</v>
      </c>
      <c r="I17" s="10" t="s">
        <v>23</v>
      </c>
      <c r="J17" s="10">
        <v>6</v>
      </c>
      <c r="K17" s="31">
        <f>1074*3+1134*3</f>
        <v>6624</v>
      </c>
      <c r="L17" s="31">
        <v>102.99</v>
      </c>
      <c r="M17" s="31">
        <v>0</v>
      </c>
      <c r="N17" s="31">
        <v>6726.99</v>
      </c>
      <c r="O17" s="32"/>
      <c r="P17" s="33"/>
    </row>
    <row r="18" s="1" customFormat="1" ht="20" customHeight="1" spans="1:16">
      <c r="A18" s="10">
        <v>14</v>
      </c>
      <c r="B18" s="10" t="s">
        <v>57</v>
      </c>
      <c r="C18" s="22" t="s">
        <v>19</v>
      </c>
      <c r="D18" s="19" t="s">
        <v>58</v>
      </c>
      <c r="E18" s="10" t="s">
        <v>29</v>
      </c>
      <c r="F18" s="18" t="s">
        <v>59</v>
      </c>
      <c r="G18" s="10">
        <v>25</v>
      </c>
      <c r="H18" s="10" t="s">
        <v>60</v>
      </c>
      <c r="I18" s="10" t="s">
        <v>60</v>
      </c>
      <c r="J18" s="10">
        <v>12</v>
      </c>
      <c r="K18" s="35">
        <f t="shared" ref="K18:K24" si="0">1074*7+1134*5</f>
        <v>13188</v>
      </c>
      <c r="L18" s="10">
        <v>300</v>
      </c>
      <c r="M18" s="10">
        <v>0</v>
      </c>
      <c r="N18" s="10">
        <v>13488</v>
      </c>
      <c r="O18" s="36">
        <v>275430</v>
      </c>
      <c r="P18" s="33"/>
    </row>
    <row r="19" s="1" customFormat="1" ht="20" customHeight="1" spans="1:16">
      <c r="A19" s="10">
        <v>15</v>
      </c>
      <c r="B19" s="10"/>
      <c r="C19" s="22" t="s">
        <v>19</v>
      </c>
      <c r="D19" s="19" t="s">
        <v>61</v>
      </c>
      <c r="E19" s="10" t="s">
        <v>29</v>
      </c>
      <c r="F19" s="18" t="s">
        <v>62</v>
      </c>
      <c r="G19" s="10">
        <v>26</v>
      </c>
      <c r="H19" s="10" t="s">
        <v>60</v>
      </c>
      <c r="I19" s="10" t="s">
        <v>60</v>
      </c>
      <c r="J19" s="10">
        <v>12</v>
      </c>
      <c r="K19" s="35">
        <f t="shared" si="0"/>
        <v>13188</v>
      </c>
      <c r="L19" s="10">
        <v>300</v>
      </c>
      <c r="M19" s="10">
        <v>0</v>
      </c>
      <c r="N19" s="10">
        <v>13488</v>
      </c>
      <c r="O19" s="36"/>
      <c r="P19" s="33"/>
    </row>
    <row r="20" s="1" customFormat="1" ht="20" customHeight="1" spans="1:16">
      <c r="A20" s="10">
        <v>16</v>
      </c>
      <c r="B20" s="10"/>
      <c r="C20" s="22" t="s">
        <v>19</v>
      </c>
      <c r="D20" s="19" t="s">
        <v>63</v>
      </c>
      <c r="E20" s="10" t="s">
        <v>29</v>
      </c>
      <c r="F20" s="18" t="s">
        <v>64</v>
      </c>
      <c r="G20" s="10">
        <v>24</v>
      </c>
      <c r="H20" s="10" t="s">
        <v>60</v>
      </c>
      <c r="I20" s="10" t="s">
        <v>60</v>
      </c>
      <c r="J20" s="10">
        <v>12</v>
      </c>
      <c r="K20" s="35">
        <f t="shared" si="0"/>
        <v>13188</v>
      </c>
      <c r="L20" s="10">
        <v>300</v>
      </c>
      <c r="M20" s="10">
        <v>0</v>
      </c>
      <c r="N20" s="10">
        <v>13488</v>
      </c>
      <c r="O20" s="36"/>
      <c r="P20" s="33"/>
    </row>
    <row r="21" s="1" customFormat="1" ht="20" customHeight="1" spans="1:16">
      <c r="A21" s="10">
        <v>17</v>
      </c>
      <c r="B21" s="10"/>
      <c r="C21" s="22" t="s">
        <v>19</v>
      </c>
      <c r="D21" s="19" t="s">
        <v>65</v>
      </c>
      <c r="E21" s="10" t="s">
        <v>29</v>
      </c>
      <c r="F21" s="18" t="s">
        <v>66</v>
      </c>
      <c r="G21" s="10">
        <v>23</v>
      </c>
      <c r="H21" s="10" t="s">
        <v>60</v>
      </c>
      <c r="I21" s="10" t="s">
        <v>60</v>
      </c>
      <c r="J21" s="10">
        <v>12</v>
      </c>
      <c r="K21" s="35">
        <f t="shared" si="0"/>
        <v>13188</v>
      </c>
      <c r="L21" s="10">
        <v>300</v>
      </c>
      <c r="M21" s="10">
        <v>0</v>
      </c>
      <c r="N21" s="10">
        <v>13488</v>
      </c>
      <c r="O21" s="36"/>
      <c r="P21" s="33"/>
    </row>
    <row r="22" s="1" customFormat="1" ht="20" customHeight="1" spans="1:16">
      <c r="A22" s="10">
        <v>18</v>
      </c>
      <c r="B22" s="10"/>
      <c r="C22" s="22" t="s">
        <v>19</v>
      </c>
      <c r="D22" s="19" t="s">
        <v>67</v>
      </c>
      <c r="E22" s="10" t="s">
        <v>29</v>
      </c>
      <c r="F22" s="18" t="s">
        <v>68</v>
      </c>
      <c r="G22" s="10">
        <v>23</v>
      </c>
      <c r="H22" s="10" t="s">
        <v>60</v>
      </c>
      <c r="I22" s="10" t="s">
        <v>60</v>
      </c>
      <c r="J22" s="10">
        <v>12</v>
      </c>
      <c r="K22" s="35">
        <f t="shared" si="0"/>
        <v>13188</v>
      </c>
      <c r="L22" s="10">
        <v>300</v>
      </c>
      <c r="M22" s="10">
        <v>0</v>
      </c>
      <c r="N22" s="10">
        <v>13488</v>
      </c>
      <c r="O22" s="36"/>
      <c r="P22" s="33"/>
    </row>
    <row r="23" s="1" customFormat="1" ht="20" customHeight="1" spans="1:16">
      <c r="A23" s="10">
        <v>19</v>
      </c>
      <c r="B23" s="10"/>
      <c r="C23" s="22" t="s">
        <v>19</v>
      </c>
      <c r="D23" s="19" t="s">
        <v>69</v>
      </c>
      <c r="E23" s="10" t="s">
        <v>29</v>
      </c>
      <c r="F23" s="18" t="s">
        <v>70</v>
      </c>
      <c r="G23" s="10">
        <v>23</v>
      </c>
      <c r="H23" s="10" t="s">
        <v>60</v>
      </c>
      <c r="I23" s="10" t="s">
        <v>60</v>
      </c>
      <c r="J23" s="10">
        <v>12</v>
      </c>
      <c r="K23" s="35">
        <f t="shared" si="0"/>
        <v>13188</v>
      </c>
      <c r="L23" s="10">
        <v>300</v>
      </c>
      <c r="M23" s="10">
        <v>0</v>
      </c>
      <c r="N23" s="10">
        <v>13488</v>
      </c>
      <c r="O23" s="36"/>
      <c r="P23" s="33"/>
    </row>
    <row r="24" s="1" customFormat="1" ht="20" customHeight="1" spans="1:16">
      <c r="A24" s="10">
        <v>20</v>
      </c>
      <c r="B24" s="10"/>
      <c r="C24" s="22" t="s">
        <v>19</v>
      </c>
      <c r="D24" s="19" t="s">
        <v>71</v>
      </c>
      <c r="E24" s="10" t="s">
        <v>21</v>
      </c>
      <c r="F24" s="18" t="s">
        <v>72</v>
      </c>
      <c r="G24" s="10">
        <v>26</v>
      </c>
      <c r="H24" s="10" t="s">
        <v>60</v>
      </c>
      <c r="I24" s="10" t="s">
        <v>60</v>
      </c>
      <c r="J24" s="10">
        <v>12</v>
      </c>
      <c r="K24" s="35">
        <f t="shared" si="0"/>
        <v>13188</v>
      </c>
      <c r="L24" s="10">
        <v>300</v>
      </c>
      <c r="M24" s="10">
        <v>0</v>
      </c>
      <c r="N24" s="10">
        <v>13488</v>
      </c>
      <c r="O24" s="36"/>
      <c r="P24" s="33"/>
    </row>
    <row r="25" s="1" customFormat="1" ht="20" customHeight="1" spans="1:16">
      <c r="A25" s="10">
        <v>21</v>
      </c>
      <c r="B25" s="10"/>
      <c r="C25" s="22" t="s">
        <v>19</v>
      </c>
      <c r="D25" s="19" t="s">
        <v>73</v>
      </c>
      <c r="E25" s="10" t="s">
        <v>21</v>
      </c>
      <c r="F25" s="18" t="s">
        <v>74</v>
      </c>
      <c r="G25" s="10">
        <v>23</v>
      </c>
      <c r="H25" s="10" t="s">
        <v>60</v>
      </c>
      <c r="I25" s="10" t="s">
        <v>75</v>
      </c>
      <c r="J25" s="10">
        <v>3</v>
      </c>
      <c r="K25" s="35">
        <f>1074*3</f>
        <v>3222</v>
      </c>
      <c r="L25" s="10">
        <v>300</v>
      </c>
      <c r="M25" s="10">
        <v>0</v>
      </c>
      <c r="N25" s="10">
        <v>3522</v>
      </c>
      <c r="O25" s="36"/>
      <c r="P25" s="33"/>
    </row>
    <row r="26" s="1" customFormat="1" ht="20" customHeight="1" spans="1:16">
      <c r="A26" s="10">
        <v>22</v>
      </c>
      <c r="B26" s="10"/>
      <c r="C26" s="22" t="s">
        <v>19</v>
      </c>
      <c r="D26" s="19" t="s">
        <v>76</v>
      </c>
      <c r="E26" s="10" t="s">
        <v>29</v>
      </c>
      <c r="F26" s="18" t="s">
        <v>77</v>
      </c>
      <c r="G26" s="10">
        <v>23</v>
      </c>
      <c r="H26" s="10" t="s">
        <v>60</v>
      </c>
      <c r="I26" s="10" t="s">
        <v>78</v>
      </c>
      <c r="J26" s="10">
        <v>9</v>
      </c>
      <c r="K26" s="35">
        <f>1074*7+1134*2</f>
        <v>9786</v>
      </c>
      <c r="L26" s="10">
        <v>300</v>
      </c>
      <c r="M26" s="10">
        <v>0</v>
      </c>
      <c r="N26" s="10">
        <v>10086</v>
      </c>
      <c r="O26" s="36"/>
      <c r="P26" s="33"/>
    </row>
    <row r="27" s="1" customFormat="1" ht="20" customHeight="1" spans="1:16">
      <c r="A27" s="10">
        <v>23</v>
      </c>
      <c r="B27" s="10"/>
      <c r="C27" s="22" t="s">
        <v>19</v>
      </c>
      <c r="D27" s="19" t="s">
        <v>79</v>
      </c>
      <c r="E27" s="10" t="s">
        <v>29</v>
      </c>
      <c r="F27" s="18" t="s">
        <v>80</v>
      </c>
      <c r="G27" s="10">
        <v>24</v>
      </c>
      <c r="H27" s="10" t="s">
        <v>60</v>
      </c>
      <c r="I27" s="10" t="s">
        <v>81</v>
      </c>
      <c r="J27" s="10">
        <v>7</v>
      </c>
      <c r="K27" s="35">
        <f>1074*7</f>
        <v>7518</v>
      </c>
      <c r="L27" s="10">
        <v>300</v>
      </c>
      <c r="M27" s="10">
        <v>0</v>
      </c>
      <c r="N27" s="10">
        <v>7818</v>
      </c>
      <c r="O27" s="36"/>
      <c r="P27" s="33"/>
    </row>
    <row r="28" s="1" customFormat="1" ht="20" customHeight="1" spans="1:16">
      <c r="A28" s="10">
        <v>24</v>
      </c>
      <c r="B28" s="10"/>
      <c r="C28" s="22" t="s">
        <v>19</v>
      </c>
      <c r="D28" s="19" t="s">
        <v>82</v>
      </c>
      <c r="E28" s="10" t="s">
        <v>29</v>
      </c>
      <c r="F28" s="18" t="s">
        <v>83</v>
      </c>
      <c r="G28" s="10">
        <v>25</v>
      </c>
      <c r="H28" s="10" t="s">
        <v>60</v>
      </c>
      <c r="I28" s="10" t="s">
        <v>60</v>
      </c>
      <c r="J28" s="10">
        <v>12</v>
      </c>
      <c r="K28" s="35">
        <f t="shared" ref="K28:K31" si="1">1074*7+1134*5</f>
        <v>13188</v>
      </c>
      <c r="L28" s="10">
        <v>300</v>
      </c>
      <c r="M28" s="10">
        <v>0</v>
      </c>
      <c r="N28" s="10">
        <v>13488</v>
      </c>
      <c r="O28" s="36"/>
      <c r="P28" s="33"/>
    </row>
    <row r="29" s="1" customFormat="1" ht="20" customHeight="1" spans="1:16">
      <c r="A29" s="10">
        <v>25</v>
      </c>
      <c r="B29" s="10"/>
      <c r="C29" s="22" t="s">
        <v>19</v>
      </c>
      <c r="D29" s="19" t="s">
        <v>84</v>
      </c>
      <c r="E29" s="10" t="s">
        <v>29</v>
      </c>
      <c r="F29" s="18" t="s">
        <v>85</v>
      </c>
      <c r="G29" s="10">
        <v>23</v>
      </c>
      <c r="H29" s="10" t="s">
        <v>60</v>
      </c>
      <c r="I29" s="10" t="s">
        <v>60</v>
      </c>
      <c r="J29" s="10">
        <v>12</v>
      </c>
      <c r="K29" s="35">
        <f t="shared" si="1"/>
        <v>13188</v>
      </c>
      <c r="L29" s="10">
        <v>300</v>
      </c>
      <c r="M29" s="10">
        <v>0</v>
      </c>
      <c r="N29" s="10">
        <v>13488</v>
      </c>
      <c r="O29" s="36"/>
      <c r="P29" s="33"/>
    </row>
    <row r="30" s="1" customFormat="1" ht="20" customHeight="1" spans="1:16">
      <c r="A30" s="10">
        <v>26</v>
      </c>
      <c r="B30" s="10"/>
      <c r="C30" s="22" t="s">
        <v>19</v>
      </c>
      <c r="D30" s="19" t="s">
        <v>86</v>
      </c>
      <c r="E30" s="10" t="s">
        <v>21</v>
      </c>
      <c r="F30" s="18" t="s">
        <v>87</v>
      </c>
      <c r="G30" s="10">
        <v>23</v>
      </c>
      <c r="H30" s="10" t="s">
        <v>60</v>
      </c>
      <c r="I30" s="10" t="s">
        <v>81</v>
      </c>
      <c r="J30" s="10">
        <v>7</v>
      </c>
      <c r="K30" s="35">
        <f>1074*7</f>
        <v>7518</v>
      </c>
      <c r="L30" s="10">
        <v>300</v>
      </c>
      <c r="M30" s="10">
        <v>0</v>
      </c>
      <c r="N30" s="10">
        <v>7818</v>
      </c>
      <c r="O30" s="36"/>
      <c r="P30" s="33"/>
    </row>
    <row r="31" s="1" customFormat="1" ht="20" customHeight="1" spans="1:16">
      <c r="A31" s="10">
        <v>27</v>
      </c>
      <c r="B31" s="10"/>
      <c r="C31" s="22" t="s">
        <v>19</v>
      </c>
      <c r="D31" s="19" t="s">
        <v>88</v>
      </c>
      <c r="E31" s="10" t="s">
        <v>21</v>
      </c>
      <c r="F31" s="18" t="s">
        <v>89</v>
      </c>
      <c r="G31" s="10">
        <v>26</v>
      </c>
      <c r="H31" s="10" t="s">
        <v>60</v>
      </c>
      <c r="I31" s="10" t="s">
        <v>60</v>
      </c>
      <c r="J31" s="10">
        <v>12</v>
      </c>
      <c r="K31" s="35">
        <f t="shared" si="1"/>
        <v>13188</v>
      </c>
      <c r="L31" s="10">
        <v>300</v>
      </c>
      <c r="M31" s="10">
        <v>0</v>
      </c>
      <c r="N31" s="10">
        <v>13488</v>
      </c>
      <c r="O31" s="36"/>
      <c r="P31" s="33"/>
    </row>
    <row r="32" s="1" customFormat="1" ht="20" customHeight="1" spans="1:16">
      <c r="A32" s="10">
        <v>28</v>
      </c>
      <c r="B32" s="10"/>
      <c r="C32" s="22" t="s">
        <v>19</v>
      </c>
      <c r="D32" s="19" t="s">
        <v>90</v>
      </c>
      <c r="E32" s="10" t="s">
        <v>21</v>
      </c>
      <c r="F32" s="18" t="s">
        <v>91</v>
      </c>
      <c r="G32" s="10">
        <v>26</v>
      </c>
      <c r="H32" s="10" t="s">
        <v>60</v>
      </c>
      <c r="I32" s="10" t="s">
        <v>92</v>
      </c>
      <c r="J32" s="10">
        <v>10</v>
      </c>
      <c r="K32" s="35">
        <f>1074*7+1134*3</f>
        <v>10920</v>
      </c>
      <c r="L32" s="10">
        <v>300</v>
      </c>
      <c r="M32" s="10">
        <v>0</v>
      </c>
      <c r="N32" s="10">
        <v>11220</v>
      </c>
      <c r="O32" s="36"/>
      <c r="P32" s="33"/>
    </row>
    <row r="33" s="1" customFormat="1" ht="20" customHeight="1" spans="1:16">
      <c r="A33" s="10">
        <v>29</v>
      </c>
      <c r="B33" s="10"/>
      <c r="C33" s="22" t="s">
        <v>19</v>
      </c>
      <c r="D33" s="19" t="s">
        <v>93</v>
      </c>
      <c r="E33" s="10" t="s">
        <v>21</v>
      </c>
      <c r="F33" s="18" t="s">
        <v>94</v>
      </c>
      <c r="G33" s="10">
        <v>23</v>
      </c>
      <c r="H33" s="10" t="s">
        <v>60</v>
      </c>
      <c r="I33" s="10" t="s">
        <v>60</v>
      </c>
      <c r="J33" s="10">
        <v>12</v>
      </c>
      <c r="K33" s="35">
        <f>1074*7+1134*5</f>
        <v>13188</v>
      </c>
      <c r="L33" s="10">
        <v>300</v>
      </c>
      <c r="M33" s="10">
        <v>0</v>
      </c>
      <c r="N33" s="10">
        <v>13488</v>
      </c>
      <c r="O33" s="36"/>
      <c r="P33" s="33"/>
    </row>
    <row r="34" s="1" customFormat="1" ht="20" customHeight="1" spans="1:16">
      <c r="A34" s="10">
        <v>30</v>
      </c>
      <c r="B34" s="10"/>
      <c r="C34" s="22" t="s">
        <v>19</v>
      </c>
      <c r="D34" s="19" t="s">
        <v>95</v>
      </c>
      <c r="E34" s="10" t="s">
        <v>29</v>
      </c>
      <c r="F34" s="18" t="s">
        <v>96</v>
      </c>
      <c r="G34" s="10">
        <v>23</v>
      </c>
      <c r="H34" s="10" t="s">
        <v>60</v>
      </c>
      <c r="I34" s="10" t="s">
        <v>97</v>
      </c>
      <c r="J34" s="10">
        <v>5</v>
      </c>
      <c r="K34" s="35">
        <f>1074*5</f>
        <v>5370</v>
      </c>
      <c r="L34" s="10">
        <v>300</v>
      </c>
      <c r="M34" s="10">
        <v>0</v>
      </c>
      <c r="N34" s="10">
        <v>5670</v>
      </c>
      <c r="O34" s="36"/>
      <c r="P34" s="33"/>
    </row>
    <row r="35" s="1" customFormat="1" ht="20" customHeight="1" spans="1:16">
      <c r="A35" s="10">
        <v>31</v>
      </c>
      <c r="B35" s="10"/>
      <c r="C35" s="22" t="s">
        <v>19</v>
      </c>
      <c r="D35" s="19" t="s">
        <v>98</v>
      </c>
      <c r="E35" s="10" t="s">
        <v>21</v>
      </c>
      <c r="F35" s="18" t="s">
        <v>99</v>
      </c>
      <c r="G35" s="10">
        <v>25</v>
      </c>
      <c r="H35" s="10" t="s">
        <v>60</v>
      </c>
      <c r="I35" s="10" t="s">
        <v>92</v>
      </c>
      <c r="J35" s="10">
        <v>10</v>
      </c>
      <c r="K35" s="35">
        <f>1074*7+1134*3</f>
        <v>10920</v>
      </c>
      <c r="L35" s="10">
        <v>300</v>
      </c>
      <c r="M35" s="10">
        <v>0</v>
      </c>
      <c r="N35" s="10">
        <v>11220</v>
      </c>
      <c r="O35" s="36"/>
      <c r="P35" s="33"/>
    </row>
    <row r="36" s="1" customFormat="1" ht="20" customHeight="1" spans="1:16">
      <c r="A36" s="10">
        <v>32</v>
      </c>
      <c r="B36" s="10"/>
      <c r="C36" s="22" t="s">
        <v>19</v>
      </c>
      <c r="D36" s="19" t="s">
        <v>100</v>
      </c>
      <c r="E36" s="10" t="s">
        <v>29</v>
      </c>
      <c r="F36" s="18" t="s">
        <v>101</v>
      </c>
      <c r="G36" s="10">
        <v>24</v>
      </c>
      <c r="H36" s="10" t="s">
        <v>60</v>
      </c>
      <c r="I36" s="10" t="s">
        <v>81</v>
      </c>
      <c r="J36" s="10">
        <v>7</v>
      </c>
      <c r="K36" s="35">
        <f>1074*7</f>
        <v>7518</v>
      </c>
      <c r="L36" s="10">
        <v>300</v>
      </c>
      <c r="M36" s="10">
        <v>0</v>
      </c>
      <c r="N36" s="10">
        <v>7818</v>
      </c>
      <c r="O36" s="36"/>
      <c r="P36" s="33"/>
    </row>
    <row r="37" s="1" customFormat="1" ht="20" customHeight="1" spans="1:16">
      <c r="A37" s="10">
        <v>33</v>
      </c>
      <c r="B37" s="10"/>
      <c r="C37" s="22" t="s">
        <v>19</v>
      </c>
      <c r="D37" s="19" t="s">
        <v>102</v>
      </c>
      <c r="E37" s="10" t="s">
        <v>29</v>
      </c>
      <c r="F37" s="18" t="s">
        <v>103</v>
      </c>
      <c r="G37" s="10">
        <v>23</v>
      </c>
      <c r="H37" s="10" t="s">
        <v>60</v>
      </c>
      <c r="I37" s="10" t="s">
        <v>81</v>
      </c>
      <c r="J37" s="10">
        <v>7</v>
      </c>
      <c r="K37" s="35">
        <f>1074*7</f>
        <v>7518</v>
      </c>
      <c r="L37" s="10">
        <v>300</v>
      </c>
      <c r="M37" s="10">
        <v>0</v>
      </c>
      <c r="N37" s="10">
        <v>7818</v>
      </c>
      <c r="O37" s="36"/>
      <c r="P37" s="33"/>
    </row>
    <row r="38" s="1" customFormat="1" ht="20" customHeight="1" spans="1:16">
      <c r="A38" s="10">
        <v>34</v>
      </c>
      <c r="B38" s="10"/>
      <c r="C38" s="22" t="s">
        <v>19</v>
      </c>
      <c r="D38" s="19" t="s">
        <v>104</v>
      </c>
      <c r="E38" s="10" t="s">
        <v>29</v>
      </c>
      <c r="F38" s="18" t="s">
        <v>105</v>
      </c>
      <c r="G38" s="10">
        <v>21</v>
      </c>
      <c r="H38" s="10" t="s">
        <v>60</v>
      </c>
      <c r="I38" s="10" t="s">
        <v>75</v>
      </c>
      <c r="J38" s="10">
        <v>3</v>
      </c>
      <c r="K38" s="35">
        <f>1074*3</f>
        <v>3222</v>
      </c>
      <c r="L38" s="10">
        <v>300</v>
      </c>
      <c r="M38" s="10">
        <v>0</v>
      </c>
      <c r="N38" s="10">
        <v>3522</v>
      </c>
      <c r="O38" s="36"/>
      <c r="P38" s="33"/>
    </row>
    <row r="39" s="1" customFormat="1" ht="20" customHeight="1" spans="1:16">
      <c r="A39" s="10">
        <v>35</v>
      </c>
      <c r="B39" s="10"/>
      <c r="C39" s="22" t="s">
        <v>19</v>
      </c>
      <c r="D39" s="19" t="s">
        <v>106</v>
      </c>
      <c r="E39" s="10" t="s">
        <v>29</v>
      </c>
      <c r="F39" s="18" t="s">
        <v>107</v>
      </c>
      <c r="G39" s="10">
        <v>23</v>
      </c>
      <c r="H39" s="10" t="s">
        <v>60</v>
      </c>
      <c r="I39" s="10" t="s">
        <v>60</v>
      </c>
      <c r="J39" s="10">
        <v>12</v>
      </c>
      <c r="K39" s="35">
        <f>1074*7+1134*5</f>
        <v>13188</v>
      </c>
      <c r="L39" s="10">
        <v>300</v>
      </c>
      <c r="M39" s="10">
        <v>0</v>
      </c>
      <c r="N39" s="10">
        <v>13488</v>
      </c>
      <c r="O39" s="36"/>
      <c r="P39" s="33"/>
    </row>
    <row r="40" s="1" customFormat="1" ht="20" customHeight="1" spans="1:16">
      <c r="A40" s="10">
        <v>36</v>
      </c>
      <c r="B40" s="10"/>
      <c r="C40" s="22" t="s">
        <v>19</v>
      </c>
      <c r="D40" s="19" t="s">
        <v>108</v>
      </c>
      <c r="E40" s="10" t="s">
        <v>21</v>
      </c>
      <c r="F40" s="18" t="s">
        <v>109</v>
      </c>
      <c r="G40" s="10">
        <v>22</v>
      </c>
      <c r="H40" s="10" t="s">
        <v>60</v>
      </c>
      <c r="I40" s="10" t="s">
        <v>60</v>
      </c>
      <c r="J40" s="10">
        <v>12</v>
      </c>
      <c r="K40" s="35">
        <f>1074*7+1134*5</f>
        <v>13188</v>
      </c>
      <c r="L40" s="10">
        <v>300</v>
      </c>
      <c r="M40" s="10">
        <v>0</v>
      </c>
      <c r="N40" s="10">
        <v>13488</v>
      </c>
      <c r="O40" s="36"/>
      <c r="P40" s="33"/>
    </row>
    <row r="41" s="1" customFormat="1" ht="20" customHeight="1" spans="1:16">
      <c r="A41" s="10">
        <v>37</v>
      </c>
      <c r="B41" s="10"/>
      <c r="C41" s="22" t="s">
        <v>19</v>
      </c>
      <c r="D41" s="19" t="s">
        <v>110</v>
      </c>
      <c r="E41" s="10" t="s">
        <v>21</v>
      </c>
      <c r="F41" s="18" t="s">
        <v>111</v>
      </c>
      <c r="G41" s="10">
        <v>24</v>
      </c>
      <c r="H41" s="10" t="s">
        <v>60</v>
      </c>
      <c r="I41" s="10" t="s">
        <v>92</v>
      </c>
      <c r="J41" s="10">
        <v>10</v>
      </c>
      <c r="K41" s="35">
        <f>1074*7+1134*3</f>
        <v>10920</v>
      </c>
      <c r="L41" s="10">
        <v>300</v>
      </c>
      <c r="M41" s="10">
        <v>0</v>
      </c>
      <c r="N41" s="10">
        <v>11220</v>
      </c>
      <c r="O41" s="36"/>
      <c r="P41" s="33"/>
    </row>
    <row r="42" s="1" customFormat="1" ht="20" customHeight="1" spans="1:16">
      <c r="A42" s="10">
        <v>38</v>
      </c>
      <c r="B42" s="10"/>
      <c r="C42" s="22" t="s">
        <v>19</v>
      </c>
      <c r="D42" s="19" t="s">
        <v>112</v>
      </c>
      <c r="E42" s="10" t="s">
        <v>29</v>
      </c>
      <c r="F42" s="18" t="s">
        <v>113</v>
      </c>
      <c r="G42" s="10">
        <v>25</v>
      </c>
      <c r="H42" s="10" t="s">
        <v>60</v>
      </c>
      <c r="I42" s="10" t="s">
        <v>114</v>
      </c>
      <c r="J42" s="10">
        <v>11</v>
      </c>
      <c r="K42" s="35">
        <f>1074*7+1134*4</f>
        <v>12054</v>
      </c>
      <c r="L42" s="10">
        <v>300</v>
      </c>
      <c r="M42" s="10">
        <v>0</v>
      </c>
      <c r="N42" s="10">
        <v>12354</v>
      </c>
      <c r="O42" s="37"/>
      <c r="P42" s="33"/>
    </row>
    <row r="43" s="1" customFormat="1" ht="20" customHeight="1" spans="1:16">
      <c r="A43" s="10">
        <v>39</v>
      </c>
      <c r="B43" s="10" t="s">
        <v>115</v>
      </c>
      <c r="C43" s="16" t="s">
        <v>116</v>
      </c>
      <c r="D43" s="19" t="s">
        <v>117</v>
      </c>
      <c r="E43" s="10" t="s">
        <v>21</v>
      </c>
      <c r="F43" s="18" t="s">
        <v>118</v>
      </c>
      <c r="G43" s="10">
        <v>23</v>
      </c>
      <c r="H43" s="10" t="s">
        <v>119</v>
      </c>
      <c r="I43" s="10" t="s">
        <v>119</v>
      </c>
      <c r="J43" s="10">
        <v>12</v>
      </c>
      <c r="K43" s="10">
        <f t="shared" ref="K43:K49" si="2">J43*1512</f>
        <v>18144</v>
      </c>
      <c r="L43" s="10">
        <v>300</v>
      </c>
      <c r="M43" s="10">
        <v>1000</v>
      </c>
      <c r="N43" s="10">
        <v>19444</v>
      </c>
      <c r="O43" s="36">
        <v>135968</v>
      </c>
      <c r="P43" s="38" t="s">
        <v>120</v>
      </c>
    </row>
    <row r="44" s="1" customFormat="1" ht="20" customHeight="1" spans="1:16">
      <c r="A44" s="10">
        <v>40</v>
      </c>
      <c r="B44" s="10"/>
      <c r="C44" s="16" t="s">
        <v>116</v>
      </c>
      <c r="D44" s="19" t="s">
        <v>121</v>
      </c>
      <c r="E44" s="10" t="s">
        <v>21</v>
      </c>
      <c r="F44" s="18" t="s">
        <v>122</v>
      </c>
      <c r="G44" s="10">
        <v>22</v>
      </c>
      <c r="H44" s="10" t="s">
        <v>119</v>
      </c>
      <c r="I44" s="10" t="s">
        <v>119</v>
      </c>
      <c r="J44" s="10">
        <v>12</v>
      </c>
      <c r="K44" s="10">
        <f t="shared" si="2"/>
        <v>18144</v>
      </c>
      <c r="L44" s="10">
        <v>300</v>
      </c>
      <c r="M44" s="10">
        <v>1000</v>
      </c>
      <c r="N44" s="10">
        <v>19444</v>
      </c>
      <c r="O44" s="36"/>
      <c r="P44" s="38" t="s">
        <v>120</v>
      </c>
    </row>
    <row r="45" s="1" customFormat="1" ht="20" customHeight="1" spans="1:16">
      <c r="A45" s="10">
        <v>41</v>
      </c>
      <c r="B45" s="10"/>
      <c r="C45" s="16" t="s">
        <v>116</v>
      </c>
      <c r="D45" s="19" t="s">
        <v>123</v>
      </c>
      <c r="E45" s="10" t="s">
        <v>21</v>
      </c>
      <c r="F45" s="18" t="s">
        <v>124</v>
      </c>
      <c r="G45" s="10">
        <v>22</v>
      </c>
      <c r="H45" s="10" t="s">
        <v>119</v>
      </c>
      <c r="I45" s="10" t="s">
        <v>119</v>
      </c>
      <c r="J45" s="10">
        <v>12</v>
      </c>
      <c r="K45" s="10">
        <f t="shared" si="2"/>
        <v>18144</v>
      </c>
      <c r="L45" s="10">
        <v>300</v>
      </c>
      <c r="M45" s="10">
        <v>1000</v>
      </c>
      <c r="N45" s="10">
        <v>19444</v>
      </c>
      <c r="O45" s="36"/>
      <c r="P45" s="38" t="s">
        <v>120</v>
      </c>
    </row>
    <row r="46" s="1" customFormat="1" ht="20" customHeight="1" spans="1:16">
      <c r="A46" s="10">
        <v>42</v>
      </c>
      <c r="B46" s="10"/>
      <c r="C46" s="16" t="s">
        <v>116</v>
      </c>
      <c r="D46" s="19" t="s">
        <v>125</v>
      </c>
      <c r="E46" s="10" t="s">
        <v>21</v>
      </c>
      <c r="F46" s="18" t="s">
        <v>126</v>
      </c>
      <c r="G46" s="10">
        <v>23</v>
      </c>
      <c r="H46" s="10" t="s">
        <v>119</v>
      </c>
      <c r="I46" s="10" t="s">
        <v>119</v>
      </c>
      <c r="J46" s="10">
        <v>12</v>
      </c>
      <c r="K46" s="10">
        <f t="shared" si="2"/>
        <v>18144</v>
      </c>
      <c r="L46" s="10">
        <v>300</v>
      </c>
      <c r="M46" s="10">
        <v>1000</v>
      </c>
      <c r="N46" s="10">
        <v>19444</v>
      </c>
      <c r="O46" s="36"/>
      <c r="P46" s="38" t="s">
        <v>120</v>
      </c>
    </row>
    <row r="47" s="1" customFormat="1" ht="20" customHeight="1" spans="1:16">
      <c r="A47" s="10">
        <v>43</v>
      </c>
      <c r="B47" s="10"/>
      <c r="C47" s="16" t="s">
        <v>116</v>
      </c>
      <c r="D47" s="23" t="s">
        <v>127</v>
      </c>
      <c r="E47" s="10" t="s">
        <v>21</v>
      </c>
      <c r="F47" s="18" t="s">
        <v>128</v>
      </c>
      <c r="G47" s="10">
        <v>23</v>
      </c>
      <c r="H47" s="10" t="s">
        <v>119</v>
      </c>
      <c r="I47" s="10" t="s">
        <v>119</v>
      </c>
      <c r="J47" s="10">
        <v>12</v>
      </c>
      <c r="K47" s="10">
        <f t="shared" si="2"/>
        <v>18144</v>
      </c>
      <c r="L47" s="10">
        <v>230</v>
      </c>
      <c r="M47" s="10">
        <v>1000</v>
      </c>
      <c r="N47" s="10">
        <v>19374</v>
      </c>
      <c r="O47" s="36"/>
      <c r="P47" s="38" t="s">
        <v>120</v>
      </c>
    </row>
    <row r="48" s="1" customFormat="1" ht="20" customHeight="1" spans="1:16">
      <c r="A48" s="10">
        <v>44</v>
      </c>
      <c r="B48" s="10"/>
      <c r="C48" s="16" t="s">
        <v>116</v>
      </c>
      <c r="D48" s="23" t="s">
        <v>129</v>
      </c>
      <c r="E48" s="10" t="s">
        <v>21</v>
      </c>
      <c r="F48" s="18" t="s">
        <v>130</v>
      </c>
      <c r="G48" s="10">
        <v>24</v>
      </c>
      <c r="H48" s="10" t="s">
        <v>119</v>
      </c>
      <c r="I48" s="10" t="s">
        <v>119</v>
      </c>
      <c r="J48" s="10">
        <v>12</v>
      </c>
      <c r="K48" s="10">
        <f t="shared" si="2"/>
        <v>18144</v>
      </c>
      <c r="L48" s="10">
        <v>230</v>
      </c>
      <c r="M48" s="10">
        <v>1000</v>
      </c>
      <c r="N48" s="10">
        <v>19374</v>
      </c>
      <c r="O48" s="36"/>
      <c r="P48" s="38" t="s">
        <v>120</v>
      </c>
    </row>
    <row r="49" s="1" customFormat="1" ht="20" customHeight="1" spans="1:16">
      <c r="A49" s="10">
        <v>45</v>
      </c>
      <c r="B49" s="10"/>
      <c r="C49" s="16" t="s">
        <v>116</v>
      </c>
      <c r="D49" s="19" t="s">
        <v>131</v>
      </c>
      <c r="E49" s="10" t="s">
        <v>21</v>
      </c>
      <c r="F49" s="24" t="s">
        <v>132</v>
      </c>
      <c r="G49" s="10">
        <v>23</v>
      </c>
      <c r="H49" s="10" t="s">
        <v>119</v>
      </c>
      <c r="I49" s="10" t="s">
        <v>119</v>
      </c>
      <c r="J49" s="10">
        <v>12</v>
      </c>
      <c r="K49" s="10">
        <f t="shared" si="2"/>
        <v>18144</v>
      </c>
      <c r="L49" s="10">
        <v>300</v>
      </c>
      <c r="M49" s="10">
        <v>1000</v>
      </c>
      <c r="N49" s="10">
        <v>19444</v>
      </c>
      <c r="O49" s="36"/>
      <c r="P49" s="38" t="s">
        <v>120</v>
      </c>
    </row>
    <row r="50" s="1" customFormat="1" ht="36.75" customHeight="1" spans="1:16">
      <c r="A50" s="25" t="s">
        <v>133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39"/>
    </row>
    <row r="51" ht="66" customHeight="1" spans="1:16">
      <c r="A51" s="27" t="s">
        <v>134</v>
      </c>
      <c r="B51" s="28"/>
      <c r="C51" s="28"/>
      <c r="D51" s="28"/>
      <c r="E51" s="28"/>
      <c r="F51" s="29"/>
      <c r="G51" s="28"/>
      <c r="H51" s="28"/>
      <c r="I51" s="28"/>
      <c r="J51" s="28"/>
      <c r="K51" s="28"/>
      <c r="L51" s="28"/>
      <c r="M51" s="28"/>
      <c r="N51" s="28"/>
      <c r="O51" s="28"/>
      <c r="P51" s="40"/>
    </row>
  </sheetData>
  <mergeCells count="10">
    <mergeCell ref="A2:P2"/>
    <mergeCell ref="A3:F3"/>
    <mergeCell ref="A50:P50"/>
    <mergeCell ref="A51:P51"/>
    <mergeCell ref="B5:B17"/>
    <mergeCell ref="B18:B42"/>
    <mergeCell ref="B43:B49"/>
    <mergeCell ref="O5:O17"/>
    <mergeCell ref="O18:O42"/>
    <mergeCell ref="O43:O49"/>
  </mergeCells>
  <pageMargins left="0.472222222222222" right="0.196527777777778" top="0.751388888888889" bottom="0.751388888888889" header="0.298611111111111" footer="0.298611111111111"/>
  <pageSetup paperSize="9" scale="8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波</cp:lastModifiedBy>
  <dcterms:created xsi:type="dcterms:W3CDTF">2019-03-07T03:48:00Z</dcterms:created>
  <cp:lastPrinted>2023-07-25T08:17:00Z</cp:lastPrinted>
  <dcterms:modified xsi:type="dcterms:W3CDTF">2023-12-29T01:47:38Z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2052-11.1.0.14309</vt:lpwstr>
  </property>
  <property fmtid="{D5CDD505-2E9C-101B-9397-08002B2CF9AE}" pid="4" name="commondata">
    <vt:lpwstr>eyJoZGlkIjoiMmFjMDg5MjgwZTNlOGQ5MDhhNzUyZDRiNWI2ZjNkZjkifQ==</vt:lpwstr>
  </property>
  <property fmtid="{D5CDD505-2E9C-101B-9397-08002B2CF9AE}" pid="5" name="ICV">
    <vt:lpwstr>5E6486C720F548FDBD4E70816B5B8DD2_13</vt:lpwstr>
  </property>
</Properties>
</file>