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firstSheet="4" activeTab="14"/>
  </bookViews>
  <sheets>
    <sheet name="封面" sheetId="21" r:id="rId1"/>
    <sheet name="目录" sheetId="20" r:id="rId2"/>
    <sheet name="表1" sheetId="1" r:id="rId3"/>
    <sheet name="表2" sheetId="2" r:id="rId4"/>
    <sheet name="表3" sheetId="23" r:id="rId5"/>
    <sheet name="表4" sheetId="4" r:id="rId6"/>
    <sheet name="表5" sheetId="5" r:id="rId7"/>
    <sheet name="表6" sheetId="11" r:id="rId8"/>
    <sheet name="表7" sheetId="24" r:id="rId9"/>
    <sheet name="表8" sheetId="25" r:id="rId10"/>
    <sheet name="表9" sheetId="26" r:id="rId11"/>
    <sheet name="表10" sheetId="7" r:id="rId12"/>
    <sheet name="表11" sheetId="22" r:id="rId13"/>
    <sheet name="表12" sheetId="19" r:id="rId14"/>
    <sheet name="表13" sheetId="16" r:id="rId15"/>
    <sheet name="表14" sheetId="17" r:id="rId16"/>
    <sheet name="表15" sheetId="18" r:id="rId17"/>
  </sheets>
  <definedNames>
    <definedName name="_xlnm.Print_Titles" localSheetId="5">表4!$1:$5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<sst xmlns="http://schemas.openxmlformats.org/spreadsheetml/2006/main" count="532" uniqueCount="317">
  <si>
    <t>附表</t>
  </si>
  <si>
    <t>2025年部门预算公开表</t>
  </si>
  <si>
    <t>中共贵阳市花溪区委统一战线工作部  编制</t>
  </si>
  <si>
    <t>2025 年 3 月 20日</t>
  </si>
  <si>
    <t>目    录</t>
  </si>
  <si>
    <r>
      <rPr>
        <sz val="12"/>
        <color rgb="FF000000"/>
        <rFont val="Times New Roman"/>
        <charset val="0"/>
      </rPr>
      <t>1</t>
    </r>
    <r>
      <rPr>
        <sz val="12"/>
        <color rgb="FF000000"/>
        <rFont val="宋体"/>
        <charset val="134"/>
      </rPr>
      <t>、</t>
    </r>
  </si>
  <si>
    <t>部门收支总体情况表</t>
  </si>
  <si>
    <r>
      <rPr>
        <sz val="12"/>
        <color rgb="FF000000"/>
        <rFont val="Times New Roman"/>
        <charset val="0"/>
      </rPr>
      <t>2</t>
    </r>
    <r>
      <rPr>
        <sz val="12"/>
        <color rgb="FF000000"/>
        <rFont val="宋体"/>
        <charset val="134"/>
      </rPr>
      <t>、</t>
    </r>
  </si>
  <si>
    <t>部门收入总体情况表</t>
  </si>
  <si>
    <r>
      <rPr>
        <sz val="12"/>
        <color rgb="FF000000"/>
        <rFont val="Times New Roman"/>
        <charset val="0"/>
      </rPr>
      <t>3</t>
    </r>
    <r>
      <rPr>
        <sz val="12"/>
        <color rgb="FF000000"/>
        <rFont val="宋体"/>
        <charset val="134"/>
      </rPr>
      <t>、</t>
    </r>
  </si>
  <si>
    <t>部门支出总体情况表</t>
  </si>
  <si>
    <r>
      <rPr>
        <sz val="12"/>
        <color rgb="FF000000"/>
        <rFont val="Times New Roman"/>
        <charset val="0"/>
      </rPr>
      <t>4</t>
    </r>
    <r>
      <rPr>
        <sz val="12"/>
        <color rgb="FF000000"/>
        <rFont val="宋体"/>
        <charset val="134"/>
      </rPr>
      <t>、</t>
    </r>
  </si>
  <si>
    <t>财政拨款收支总体情况表</t>
  </si>
  <si>
    <r>
      <rPr>
        <sz val="12"/>
        <color rgb="FF000000"/>
        <rFont val="Times New Roman"/>
        <charset val="0"/>
      </rPr>
      <t>5</t>
    </r>
    <r>
      <rPr>
        <sz val="12"/>
        <color rgb="FF000000"/>
        <rFont val="宋体"/>
        <charset val="134"/>
      </rPr>
      <t>、</t>
    </r>
  </si>
  <si>
    <t>一般公共预算支出情况表</t>
  </si>
  <si>
    <r>
      <rPr>
        <sz val="12"/>
        <color rgb="FF000000"/>
        <rFont val="Times New Roman"/>
        <charset val="0"/>
      </rPr>
      <t>6</t>
    </r>
    <r>
      <rPr>
        <sz val="12"/>
        <color rgb="FF000000"/>
        <rFont val="宋体"/>
        <charset val="134"/>
      </rPr>
      <t>、</t>
    </r>
  </si>
  <si>
    <t>一般公共预算基本支出情况表（按部门预算经济科目）</t>
  </si>
  <si>
    <r>
      <rPr>
        <sz val="12"/>
        <color rgb="FF000000"/>
        <rFont val="Times New Roman"/>
        <charset val="0"/>
      </rPr>
      <t>7</t>
    </r>
    <r>
      <rPr>
        <sz val="12"/>
        <color rgb="FF000000"/>
        <rFont val="宋体"/>
        <charset val="134"/>
      </rPr>
      <t>、</t>
    </r>
  </si>
  <si>
    <t>一般公共预算基本支出情况表（按政府预算经济分类科目）</t>
  </si>
  <si>
    <r>
      <rPr>
        <sz val="12"/>
        <color rgb="FF000000"/>
        <rFont val="Times New Roman"/>
        <charset val="0"/>
      </rPr>
      <t>8</t>
    </r>
    <r>
      <rPr>
        <sz val="12"/>
        <color rgb="FF000000"/>
        <rFont val="宋体"/>
        <charset val="134"/>
      </rPr>
      <t>、</t>
    </r>
  </si>
  <si>
    <t>政府性基金预算支出情况表</t>
  </si>
  <si>
    <r>
      <rPr>
        <sz val="12"/>
        <color rgb="FF000000"/>
        <rFont val="Times New Roman"/>
        <charset val="0"/>
      </rPr>
      <t>9</t>
    </r>
    <r>
      <rPr>
        <sz val="12"/>
        <color rgb="FF000000"/>
        <rFont val="宋体"/>
        <charset val="134"/>
      </rPr>
      <t>、</t>
    </r>
  </si>
  <si>
    <t>国有资本经营预算支出情况表</t>
  </si>
  <si>
    <r>
      <rPr>
        <sz val="12"/>
        <color rgb="FF000000"/>
        <rFont val="Times New Roman"/>
        <charset val="0"/>
      </rPr>
      <t>1</t>
    </r>
    <r>
      <rPr>
        <sz val="12"/>
        <color rgb="FF000000"/>
        <rFont val="宋体"/>
        <charset val="134"/>
      </rPr>
      <t>0、</t>
    </r>
  </si>
  <si>
    <t>财政拨款“三公”经费预算支出表</t>
  </si>
  <si>
    <r>
      <rPr>
        <sz val="12"/>
        <color rgb="FF000000"/>
        <rFont val="Times New Roman"/>
        <charset val="0"/>
      </rPr>
      <t>1</t>
    </r>
    <r>
      <rPr>
        <sz val="12"/>
        <color rgb="FF000000"/>
        <rFont val="宋体"/>
        <charset val="134"/>
      </rPr>
      <t>1、</t>
    </r>
  </si>
  <si>
    <t>部门政府采购预算表</t>
  </si>
  <si>
    <r>
      <rPr>
        <sz val="12"/>
        <color rgb="FF000000"/>
        <rFont val="Times New Roman"/>
        <charset val="0"/>
      </rPr>
      <t>1</t>
    </r>
    <r>
      <rPr>
        <sz val="12"/>
        <color rgb="FF000000"/>
        <rFont val="宋体"/>
        <charset val="134"/>
      </rPr>
      <t>2、</t>
    </r>
  </si>
  <si>
    <t>区对下转移支付预算情况表</t>
  </si>
  <si>
    <r>
      <rPr>
        <sz val="12"/>
        <color rgb="FF000000"/>
        <rFont val="Times New Roman"/>
        <charset val="0"/>
      </rPr>
      <t>1</t>
    </r>
    <r>
      <rPr>
        <sz val="12"/>
        <color rgb="FF000000"/>
        <rFont val="宋体"/>
        <charset val="134"/>
      </rPr>
      <t>3、</t>
    </r>
  </si>
  <si>
    <t>部门整体支出绩效目标批复表</t>
  </si>
  <si>
    <r>
      <rPr>
        <sz val="12"/>
        <color rgb="FF000000"/>
        <rFont val="Times New Roman"/>
        <charset val="0"/>
      </rPr>
      <t>1</t>
    </r>
    <r>
      <rPr>
        <sz val="12"/>
        <color rgb="FF000000"/>
        <rFont val="宋体"/>
        <charset val="134"/>
      </rPr>
      <t>4、</t>
    </r>
  </si>
  <si>
    <t>项目支出绩效目标批复表（项目一）</t>
  </si>
  <si>
    <r>
      <rPr>
        <sz val="12"/>
        <color rgb="FF000000"/>
        <rFont val="Times New Roman"/>
        <charset val="0"/>
      </rPr>
      <t>1</t>
    </r>
    <r>
      <rPr>
        <sz val="12"/>
        <color rgb="FF000000"/>
        <rFont val="宋体"/>
        <charset val="134"/>
      </rPr>
      <t>5、</t>
    </r>
  </si>
  <si>
    <t>项目支出绩效目标批复表（项目二）</t>
  </si>
  <si>
    <t>表1</t>
  </si>
  <si>
    <t>2025年部门收支预算总表</t>
  </si>
  <si>
    <t>部门（单位）名称：中共贵阳市花溪区委统一战线工作部</t>
  </si>
  <si>
    <t>单位：万元</t>
  </si>
  <si>
    <t>收入</t>
  </si>
  <si>
    <t>支出</t>
  </si>
  <si>
    <t>项  目</t>
  </si>
  <si>
    <t>预算数</t>
  </si>
  <si>
    <t>一、本年收入</t>
  </si>
  <si>
    <t>一、本年支出</t>
  </si>
  <si>
    <t>（一）财政拨款收入</t>
  </si>
  <si>
    <t>（一）一般公共服务支出</t>
  </si>
  <si>
    <t>1、一般公共预算财政拨款收入</t>
  </si>
  <si>
    <t>（二）国防支出</t>
  </si>
  <si>
    <t>2、政府性基金预算财政拨款收入</t>
  </si>
  <si>
    <t>（三）公共安全支出</t>
  </si>
  <si>
    <t>3、国有资本经营预算财政拨款收入</t>
  </si>
  <si>
    <t>（四）教育支出</t>
  </si>
  <si>
    <t>（二）财政专户管理资金收入</t>
  </si>
  <si>
    <t>（五）科学技术支出</t>
  </si>
  <si>
    <t>（三）单位资金收入</t>
  </si>
  <si>
    <t>（六）文化旅游体育与传媒支出</t>
  </si>
  <si>
    <t>1、事业收入</t>
  </si>
  <si>
    <t>（七）社会保障和就业支出</t>
  </si>
  <si>
    <t>2、事业单位经营收入</t>
  </si>
  <si>
    <t>（八）卫生健康支出</t>
  </si>
  <si>
    <t>3、上级补助收入</t>
  </si>
  <si>
    <t>（九）节能环保支出</t>
  </si>
  <si>
    <t>4、附属单位上缴收入</t>
  </si>
  <si>
    <t>（十）城乡社区支出</t>
  </si>
  <si>
    <t>5、其他收入</t>
  </si>
  <si>
    <t>（十一）农林水支出</t>
  </si>
  <si>
    <t>（十二）交通运输支出</t>
  </si>
  <si>
    <t>（十三）资源勘探工业信息等支出</t>
  </si>
  <si>
    <t>（十四）商业服务业等支出</t>
  </si>
  <si>
    <t>（十五）自然资源海洋气象等支出</t>
  </si>
  <si>
    <t>（十六）住房保障支出</t>
  </si>
  <si>
    <t>（十七）粮油物资储备支出</t>
  </si>
  <si>
    <t>（十八）灾害防治及应急管理支出</t>
  </si>
  <si>
    <t>（十九）其他支出</t>
  </si>
  <si>
    <t>（二十）债务付息支出</t>
  </si>
  <si>
    <t>（二十一）债务发行费用支出</t>
  </si>
  <si>
    <t>（二十二）国有资本经营预算支出</t>
  </si>
  <si>
    <t>（二十三）抗疫特别国债安排的支出</t>
  </si>
  <si>
    <t>二、上年结转结余</t>
  </si>
  <si>
    <t>二、年终结转结余</t>
  </si>
  <si>
    <t>收入总计</t>
  </si>
  <si>
    <t>支出总计</t>
  </si>
  <si>
    <t>表2</t>
  </si>
  <si>
    <t>2025年部门收入预算总表</t>
  </si>
  <si>
    <t>部门（单位）名称</t>
  </si>
  <si>
    <t>本年收入</t>
  </si>
  <si>
    <t>上年结转结余</t>
  </si>
  <si>
    <t>合计</t>
  </si>
  <si>
    <t>财政拨款收入</t>
  </si>
  <si>
    <t>财政专户管理资金收入</t>
  </si>
  <si>
    <t>单位资金收入</t>
  </si>
  <si>
    <t>中共贵阳市花溪区委统一战线工作部</t>
  </si>
  <si>
    <t>表3</t>
  </si>
  <si>
    <t>2025年部门支出预算总表</t>
  </si>
  <si>
    <t>本年支出</t>
  </si>
  <si>
    <t>年终结转结余</t>
  </si>
  <si>
    <t>财政拨款支出</t>
  </si>
  <si>
    <t>财政专户管理资金支出</t>
  </si>
  <si>
    <t>单位资金支出</t>
  </si>
  <si>
    <t>财政拨款结转结余</t>
  </si>
  <si>
    <t>财政专户管理资金结转结余</t>
  </si>
  <si>
    <t>单位资金结转结余</t>
  </si>
  <si>
    <t>表4</t>
  </si>
  <si>
    <t>2025年财政拨款收支预算总表</t>
  </si>
  <si>
    <t>项目</t>
  </si>
  <si>
    <t>（一）一般公共预算拨款收入</t>
  </si>
  <si>
    <t>（二）政府性基金预算拨款收入</t>
  </si>
  <si>
    <t>（三）国有资本经营预算拨款收入</t>
  </si>
  <si>
    <t>表5</t>
  </si>
  <si>
    <t>2025年一般公共预算支出预算表</t>
  </si>
  <si>
    <t>科目编码</t>
  </si>
  <si>
    <t>单位（科目）名称</t>
  </si>
  <si>
    <t>总计</t>
  </si>
  <si>
    <t>基本支出</t>
  </si>
  <si>
    <t>项目支出</t>
  </si>
  <si>
    <t>小计</t>
  </si>
  <si>
    <t>人员经费</t>
  </si>
  <si>
    <t>公用经费</t>
  </si>
  <si>
    <t>本级资金项目支出</t>
  </si>
  <si>
    <t>上级资金项目支出</t>
  </si>
  <si>
    <t>中共贵阳市花溪区委统一战线工作部部门本级</t>
  </si>
  <si>
    <t xml:space="preserve"> 201</t>
  </si>
  <si>
    <t xml:space="preserve"> 一般公共服务支出</t>
  </si>
  <si>
    <t xml:space="preserve">  20134</t>
  </si>
  <si>
    <t xml:space="preserve">  统战事务</t>
  </si>
  <si>
    <t xml:space="preserve">   行政运行</t>
  </si>
  <si>
    <t xml:space="preserve">   一般行政管理事务</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</si>
  <si>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</si>
  <si>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</si>
  <si>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</si>
  <si>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</si>
  <si>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</si>
  <si>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</si>
  <si>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</si>
  <si>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</si>
  <si>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</si>
  <si>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</si>
  <si>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</si>
  <si>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</si>
  <si>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</si>
  <si>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</si>
  <si>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</si>
  <si>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</si>
  <si>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</si>
  <si>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</si>
  <si>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</si>
  <si>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</si>
  <si>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</si>
  <si>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</si>
  <si>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表6</t>
  </si>
  <si>
    <t>2025年一般公共预算基本支出预算表（按部门预算经济科目）</t>
  </si>
  <si>
    <t>类</t>
  </si>
  <si>
    <t>款</t>
  </si>
  <si>
    <t>301</t>
  </si>
  <si>
    <t>工资福利支出</t>
  </si>
  <si>
    <t>01</t>
  </si>
  <si>
    <t xml:space="preserve"> 基本工资</t>
  </si>
  <si>
    <t>02</t>
  </si>
  <si>
    <t xml:space="preserve"> 津贴补贴</t>
  </si>
  <si>
    <t>03</t>
  </si>
  <si>
    <t xml:space="preserve"> 奖金</t>
  </si>
  <si>
    <t>07</t>
  </si>
  <si>
    <t xml:space="preserve"> 绩效工资</t>
  </si>
  <si>
    <t>08</t>
  </si>
  <si>
    <t xml:space="preserve"> 机关事业单位基本养老保险缴费</t>
  </si>
  <si>
    <t>10</t>
  </si>
  <si>
    <t xml:space="preserve"> 城镇职工基本医疗保险缴费</t>
  </si>
  <si>
    <t>12</t>
  </si>
  <si>
    <t xml:space="preserve"> 其他社会保障缴费</t>
  </si>
  <si>
    <t>13</t>
  </si>
  <si>
    <t xml:space="preserve"> 住房公积金</t>
  </si>
  <si>
    <t>99</t>
  </si>
  <si>
    <t>其他工资福利支出</t>
  </si>
  <si>
    <t>302</t>
  </si>
  <si>
    <t>商品和服务支出</t>
  </si>
  <si>
    <t xml:space="preserve"> 办公费</t>
  </si>
  <si>
    <t>06</t>
  </si>
  <si>
    <t>培训费</t>
  </si>
  <si>
    <t>28</t>
  </si>
  <si>
    <t xml:space="preserve"> 工会经费</t>
  </si>
  <si>
    <t>39</t>
  </si>
  <si>
    <t xml:space="preserve"> 其他交通费用</t>
  </si>
  <si>
    <t>其他商品和服务支出</t>
  </si>
  <si>
    <t>303</t>
  </si>
  <si>
    <t>对个人和家庭的补助</t>
  </si>
  <si>
    <t xml:space="preserve"> 退休费</t>
  </si>
  <si>
    <t>05</t>
  </si>
  <si>
    <t>生活补助</t>
  </si>
  <si>
    <t>表7</t>
  </si>
  <si>
    <t>2025年一般公共预算基本支出预算表（按政府预算经济科目）</t>
  </si>
  <si>
    <t>501</t>
  </si>
  <si>
    <t>机关工资福利支出</t>
  </si>
  <si>
    <t xml:space="preserve"> 工资奖金津补贴</t>
  </si>
  <si>
    <t xml:space="preserve"> 社会保障缴费</t>
  </si>
  <si>
    <t>502</t>
  </si>
  <si>
    <t>机关商品和服务支出</t>
  </si>
  <si>
    <t xml:space="preserve"> 办公经费</t>
  </si>
  <si>
    <t>其他商品服务支出</t>
  </si>
  <si>
    <t>505</t>
  </si>
  <si>
    <t>对事业单位经常性补助</t>
  </si>
  <si>
    <t xml:space="preserve"> 工资福利支出</t>
  </si>
  <si>
    <t>509</t>
  </si>
  <si>
    <t xml:space="preserve"> 离退休费</t>
  </si>
  <si>
    <t>表8</t>
  </si>
  <si>
    <t>2025年政府性基金预算支出预算表</t>
  </si>
  <si>
    <t>本单位无政府性基金预算支出</t>
  </si>
  <si>
    <t>表9</t>
  </si>
  <si>
    <t>2025年国有资本经营预算支出预算表</t>
  </si>
  <si>
    <t>本单位无国有资本经营预算支出</t>
  </si>
  <si>
    <t>表10</t>
  </si>
  <si>
    <t>2025年财政拨款“三公”经费支出预算表</t>
  </si>
  <si>
    <t>单位（项目）名称</t>
  </si>
  <si>
    <t>2024年财政拨款“三公”经费预算支出</t>
  </si>
  <si>
    <t>2025年财政拨款“三公”经费预算支出</t>
  </si>
  <si>
    <t>2025年较2024年增减变化额</t>
  </si>
  <si>
    <t>2025年较2024年增减变化率</t>
  </si>
  <si>
    <t>同比增减变化原因</t>
  </si>
  <si>
    <t>一、因公出国（境）费</t>
  </si>
  <si>
    <t>二、公务接待费</t>
  </si>
  <si>
    <t>三、公务用车购置及运行维护费</t>
  </si>
  <si>
    <t>—</t>
  </si>
  <si>
    <t>1、公务用车运行维护费</t>
  </si>
  <si>
    <t>2、公务用车购置费</t>
  </si>
  <si>
    <r>
      <rPr>
        <sz val="11"/>
        <color rgb="FF000000"/>
        <rFont val="宋体"/>
        <charset val="134"/>
      </rPr>
      <t>注：</t>
    </r>
    <r>
      <rPr>
        <sz val="11"/>
        <color rgb="FF000000"/>
        <rFont val="Times New Roman"/>
        <charset val="0"/>
      </rPr>
      <t xml:space="preserve"> “</t>
    </r>
    <r>
      <rPr>
        <sz val="11"/>
        <color rgb="FF000000"/>
        <rFont val="宋体"/>
        <charset val="134"/>
      </rPr>
      <t>三公</t>
    </r>
    <r>
      <rPr>
        <sz val="11"/>
        <color rgb="FF000000"/>
        <rFont val="Times New Roman"/>
        <charset val="0"/>
      </rPr>
      <t>”</t>
    </r>
    <r>
      <rPr>
        <sz val="11"/>
        <color rgb="FF000000"/>
        <rFont val="宋体"/>
        <charset val="134"/>
      </rPr>
      <t>经费支出预算为财政拨款全口径预算，包括一般公共预算、政府性基金预算、国有资本经营预算财政拨款。</t>
    </r>
  </si>
  <si>
    <t>表11</t>
  </si>
  <si>
    <t>2025年政府采购预算表</t>
  </si>
  <si>
    <t>政府采购预算</t>
  </si>
  <si>
    <t>货物类政府采购</t>
  </si>
  <si>
    <t>工程类政府采购</t>
  </si>
  <si>
    <t>服务类政府采购</t>
  </si>
  <si>
    <t>表12</t>
  </si>
  <si>
    <t>2025年区对下转移支付预算表</t>
  </si>
  <si>
    <t>下达乡镇（街道）名称</t>
  </si>
  <si>
    <t>区对下转移支付支出</t>
  </si>
  <si>
    <t>一般公共预算支出</t>
  </si>
  <si>
    <t>政府性基金预算支出</t>
  </si>
  <si>
    <t>国有资本经营预算支出</t>
  </si>
  <si>
    <t>本单位无区对下转移支付</t>
  </si>
  <si>
    <t>表13</t>
  </si>
  <si>
    <t>（中共贵阳市花溪区委统一战线工作部）2025年部门整体支出绩效目标批复表</t>
  </si>
  <si>
    <t>单位（盖章）：中共贵阳市花溪区委统一战线工作部</t>
  </si>
  <si>
    <t>填报日期：</t>
  </si>
  <si>
    <t>部门（单位）及代码</t>
  </si>
  <si>
    <t>901004144001</t>
  </si>
  <si>
    <t>部门（单位）总体资金情况(元)：</t>
  </si>
  <si>
    <t>资金总额(元)：</t>
  </si>
  <si>
    <t xml:space="preserve">    人员类项目</t>
  </si>
  <si>
    <t xml:space="preserve">    运转类公用经费项目</t>
  </si>
  <si>
    <t xml:space="preserve">    其他运转类项目</t>
  </si>
  <si>
    <t xml:space="preserve">    特定目标类项目</t>
  </si>
  <si>
    <t xml:space="preserve"> 部门（单位）职能概述</t>
  </si>
  <si>
    <t>1．负责开展统一战线理论、方针、政策的宣传教育工作，组织统战工作调查研究，贯彻执行市委和区委关于统一战线的方针、政策；向区委和市委统战部反映我区统战工作的动态和情况，提出我区开展统战工作的意见和建议，检查统战政策执行情况，协调统一战线方面的关系。
2．负责联系我区各民主党派和无党派代表人士，及时通报情况，反映他们的意见和建议；贯彻执行党领导的多党合作和政治协商制度以及对民主党派的方针、政策；落实市委、区委关于发挥民主党派和无党派代表人士参政议政和民主监督作用的工作；为区委同民主党派进行政治协商做好组织联系工作；受区委委托，向民主党派、无党派人士通报情况；支持帮助各民主党派加强自身建设，选拔培养新一代代表人物；协助有关部门帮助民主党派改善工作条件。
3．负责协调、检查落实有关民族、宗教工作的重大方针、政策问题，向区委和有关部门反映情况，提出建议；协助有关部门做好少数民族干部的培养和举荐工作。
4．负责开展我区的海外统战工作；贯彻执行党中央、国务院对台工作的方针、政策，负责组织、指导、管理、协调全区涉台事务，做好台胞台属的有关工作；协助有关部门做好侨务工作。
5．负责我区党外人士的政治安排，会同有关部门做好培养、考察、选拔、推荐、安排党外人士担任政府和司法机关领导职务的工作，做好党外后备干部和新的代表人物队伍的建设工作。
6．调查研究并反映我区非公有制经济代表人士的情况，协调关系，提出政策建议；团结、帮助、引导、教育非公有制经济代表人士，会同有关部门做好非公有制经济代表人士的思想政治工作。
7．调查了解我区党外知识分子的情况，反映意见和建议，协调关系，提出政策性建议；联系并培养党外知识分子的代表人物。
8．协助区委做好民族、宗教、台办、侨联、工商联的干部管理工作。
9．受区委委托，领导区工商联党组，指导区工商联工作；联系、指导区民族宗教事务局的工作；管理对台工作；代管区侨联的工作。
10．承办区委和市委统战部交办的其他事项。</t>
  </si>
  <si>
    <t xml:space="preserve"> 部门（单位）年度
总体目标</t>
  </si>
  <si>
    <t>1.民主党派工作：2党外知识分子和新的社会阶层人士工作；3.港澳台侨工作；4.统一战线代表人士慰问；5.对台工作；6.党派活动</t>
  </si>
  <si>
    <t>绩          效                指                 标</t>
  </si>
  <si>
    <t>一级指标</t>
  </si>
  <si>
    <t>二级指标</t>
  </si>
  <si>
    <t>三级指标</t>
  </si>
  <si>
    <t>指标值</t>
  </si>
  <si>
    <t>备注（指标解释等）</t>
  </si>
  <si>
    <t>指标值说明（评分标准等）</t>
  </si>
  <si>
    <t>产出指标</t>
  </si>
  <si>
    <t>数量指标</t>
  </si>
  <si>
    <t>开展党派活动</t>
  </si>
  <si>
    <t>≥5次</t>
  </si>
  <si>
    <t/>
  </si>
  <si>
    <t>质量指标</t>
  </si>
  <si>
    <t>民主党派工作完成率</t>
  </si>
  <si>
    <t>≥98%</t>
  </si>
  <si>
    <t>时效指标</t>
  </si>
  <si>
    <t>资金保障时间</t>
  </si>
  <si>
    <t>1年</t>
  </si>
  <si>
    <t>成本指标</t>
  </si>
  <si>
    <t>成本控制率</t>
  </si>
  <si>
    <t>≥90%</t>
  </si>
  <si>
    <t>效益指标</t>
  </si>
  <si>
    <t>社会效益指标</t>
  </si>
  <si>
    <t>统一战线建设有效</t>
  </si>
  <si>
    <t>有效</t>
  </si>
  <si>
    <t>可持续影响指标</t>
  </si>
  <si>
    <t>统战工作正常运行</t>
  </si>
  <si>
    <t>正常运行</t>
  </si>
  <si>
    <t>满意度指标</t>
  </si>
  <si>
    <t>服务对象满意度</t>
  </si>
  <si>
    <t>联系电话：</t>
  </si>
  <si>
    <t>表14</t>
  </si>
  <si>
    <t>（中共贵阳市花溪区委统一战线工作部）2025年项目支出绩效目标批复表（项目一）</t>
  </si>
  <si>
    <t>项目名称</t>
  </si>
  <si>
    <t>统战工作经费</t>
  </si>
  <si>
    <t>主管部门及代码</t>
  </si>
  <si>
    <t>实施单位</t>
  </si>
  <si>
    <t>资金来源</t>
  </si>
  <si>
    <t>年度资金情况</t>
  </si>
  <si>
    <t xml:space="preserve">     财政拨款</t>
  </si>
  <si>
    <t>0</t>
  </si>
  <si>
    <t xml:space="preserve">         其中：上级补助</t>
  </si>
  <si>
    <t xml:space="preserve">               本级安排</t>
  </si>
  <si>
    <t xml:space="preserve">     其他资金</t>
  </si>
  <si>
    <t>年度总体目标</t>
  </si>
  <si>
    <t>召开全区统战工作会议，安排部署今年统战工作；培养、选拔、推荐党外优秀干部；做好港澳台侨及海外统战工作,管理好侨务、对台行政事务；深入开展学习宣传党的二十大精神。</t>
  </si>
  <si>
    <t>说明</t>
  </si>
  <si>
    <t>开展统战活动</t>
  </si>
  <si>
    <t>≥3次</t>
  </si>
  <si>
    <t>高质量完成统战工作</t>
  </si>
  <si>
    <t>≥100%</t>
  </si>
  <si>
    <t>全年</t>
  </si>
  <si>
    <t>表15</t>
  </si>
  <si>
    <t>（中共贵阳市花溪区委统一战线工作部）2025年项目支出绩效目标批复表（项目二）</t>
  </si>
  <si>
    <t>民主党派工作经费</t>
  </si>
  <si>
    <t>民主党派工作经费保障民主党派工作的正常运转，促使民主党派履行好参政党职能，参与好中国共产党领导的多党合作和政治协商制度。</t>
  </si>
  <si>
    <t>民主党派工作指导次数</t>
  </si>
  <si>
    <t>≥4次</t>
  </si>
  <si>
    <t>有效推进</t>
  </si>
  <si>
    <t>各民主党派交流情况</t>
  </si>
  <si>
    <t>民主党派人士满意度</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</si>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</sst>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 ;[Red]\-#,##0.00\ "/>
    <numFmt numFmtId="178" formatCode="0.0%"/>
    <numFmt numFmtId="179" formatCode="0.00_ "/>
    <numFmt numFmtId="180" formatCode="[$-10804]#,##0.00#;\(\-#,##0.00#\);\ "/>
  </numFmts>
  <fonts count="56">
    <font>
      <sz val="10"/>
      <color rgb="FF000000"/>
      <name val="Times New Roman"/>
      <charset val="0"/>
    </font>
    <font>
      <sz val="10"/>
      <color rgb="FF000000"/>
      <name val="宋体"/>
      <charset val="134"/>
    </font>
    <font>
      <sz val="11"/>
      <color rgb="FF000000"/>
      <name val="宋体"/>
      <charset val="134"/>
    </font>
    <font>
      <sz val="12"/>
      <color rgb="FF000000"/>
      <name val="黑体"/>
      <charset val="134"/>
    </font>
    <font>
      <b/>
      <sz val="18"/>
      <color rgb="FF000000"/>
      <name val="宋体"/>
      <charset val="134"/>
    </font>
    <font>
      <sz val="9"/>
      <color rgb="FF000000"/>
      <name val="宋体"/>
      <charset val="134"/>
    </font>
    <font>
      <b/>
      <sz val="11"/>
      <color rgb="FF000000"/>
      <name val="宋体"/>
      <charset val="134"/>
    </font>
    <font>
      <sz val="12"/>
      <color rgb="FF000000"/>
      <name val="宋体"/>
      <charset val="134"/>
    </font>
    <font>
      <b/>
      <sz val="9"/>
      <color rgb="FF000000"/>
      <name val="宋体"/>
      <charset val="134"/>
    </font>
    <font>
      <b/>
      <sz val="12"/>
      <color rgb="FF000000"/>
      <name val="Times New Roman"/>
      <charset val="0"/>
    </font>
    <font>
      <b/>
      <sz val="11"/>
      <color rgb="FF000000"/>
      <name val="Times New Roman"/>
      <charset val="0"/>
    </font>
    <font>
      <sz val="11"/>
      <color rgb="FF000000"/>
      <name val="Times New Roman"/>
      <charset val="0"/>
    </font>
    <font>
      <sz val="12"/>
      <color rgb="FF000000"/>
      <name val="Times New Roman"/>
      <charset val="0"/>
    </font>
    <font>
      <sz val="16"/>
      <color rgb="FF000000"/>
      <name val="黑体"/>
      <charset val="134"/>
    </font>
    <font>
      <sz val="11"/>
      <color rgb="FF000000"/>
      <name val="黑体"/>
      <charset val="134"/>
    </font>
    <font>
      <b/>
      <sz val="12"/>
      <color rgb="FF000000"/>
      <name val="宋体"/>
      <charset val="134"/>
    </font>
    <font>
      <sz val="16"/>
      <color rgb="FF000000"/>
      <name val="Times New Roman"/>
      <charset val="0"/>
    </font>
    <font>
      <sz val="10"/>
      <color rgb="FF000000"/>
      <name val="黑体"/>
      <charset val="134"/>
    </font>
    <font>
      <sz val="11"/>
      <color rgb="FF000000"/>
      <name val="SimSun"/>
      <charset val="134"/>
    </font>
    <font>
      <u/>
      <sz val="16"/>
      <color rgb="FF000000"/>
      <name val="黑体"/>
      <charset val="134"/>
    </font>
    <font>
      <b/>
      <sz val="12"/>
      <color rgb="FF000000"/>
      <name val="Arial"/>
      <charset val="0"/>
    </font>
    <font>
      <sz val="11"/>
      <color rgb="FF000000"/>
      <name val="Arial"/>
      <charset val="0"/>
    </font>
    <font>
      <sz val="12"/>
      <color rgb="FF000000"/>
      <name val="Arial"/>
      <charset val="0"/>
    </font>
    <font>
      <sz val="10"/>
      <color rgb="FF000000"/>
      <name val="Arial"/>
      <charset val="0"/>
    </font>
    <font>
      <sz val="10"/>
      <color rgb="FF000000"/>
      <name val="新宋体"/>
      <charset val="134"/>
    </font>
    <font>
      <b/>
      <sz val="10"/>
      <color rgb="FF000000"/>
      <name val="Times New Roman"/>
      <charset val="0"/>
    </font>
    <font>
      <b/>
      <sz val="9"/>
      <color rgb="FF000000"/>
      <name val="Times New Roman"/>
      <charset val="0"/>
    </font>
    <font>
      <sz val="9"/>
      <color rgb="FF000000"/>
      <name val="Times New Roman"/>
      <charset val="0"/>
    </font>
    <font>
      <sz val="16"/>
      <color rgb="FF000000"/>
      <name val="宋体"/>
      <charset val="134"/>
    </font>
    <font>
      <sz val="30"/>
      <color rgb="FF000000"/>
      <name val="宋体"/>
      <charset val="134"/>
    </font>
    <font>
      <sz val="30"/>
      <color rgb="FF000000"/>
      <name val="黑体"/>
      <charset val="134"/>
    </font>
    <font>
      <sz val="18"/>
      <color rgb="FF000000"/>
      <name val="仿宋"/>
      <charset val="134"/>
    </font>
    <font>
      <sz val="18"/>
      <color rgb="FF000000"/>
      <name val="黑体"/>
      <charset val="134"/>
    </font>
    <font>
      <sz val="18"/>
      <color rgb="FF000000"/>
      <name val="宋体"/>
      <charset val="134"/>
    </font>
    <font>
      <sz val="14"/>
      <color rgb="FF000000"/>
      <name val="仿宋"/>
      <charset val="134"/>
    </font>
    <font>
      <sz val="12"/>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6"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3" borderId="14"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4" fillId="0" borderId="0" applyNumberFormat="0" applyFill="0" applyBorder="0" applyAlignment="0" applyProtection="0">
      <alignment vertical="center"/>
    </xf>
    <xf numFmtId="0" fontId="45" fillId="4" borderId="17" applyNumberFormat="0" applyAlignment="0" applyProtection="0">
      <alignment vertical="center"/>
    </xf>
    <xf numFmtId="0" fontId="46" fillId="5" borderId="18" applyNumberFormat="0" applyAlignment="0" applyProtection="0">
      <alignment vertical="center"/>
    </xf>
    <xf numFmtId="0" fontId="47" fillId="5" borderId="17" applyNumberFormat="0" applyAlignment="0" applyProtection="0">
      <alignment vertical="center"/>
    </xf>
    <xf numFmtId="0" fontId="48" fillId="6" borderId="19" applyNumberFormat="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cellStyleXfs>
  <cellXfs count="178">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3" fillId="0" borderId="0" xfId="0" applyFont="1" applyAlignment="1">
      <alignment horizontal="left" vertical="center"/>
    </xf>
    <xf numFmtId="0" fontId="4"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wrapText="1"/>
      <protection locked="0"/>
    </xf>
    <xf numFmtId="176" fontId="2" fillId="2" borderId="2" xfId="0" applyNumberFormat="1" applyFont="1" applyFill="1" applyBorder="1" applyAlignment="1" applyProtection="1">
      <alignment horizontal="left" vertical="center" wrapText="1"/>
      <protection locked="0"/>
    </xf>
    <xf numFmtId="0" fontId="2" fillId="2" borderId="2" xfId="0" applyFont="1" applyFill="1" applyBorder="1" applyAlignment="1" applyProtection="1">
      <alignment vertical="center" wrapText="1"/>
      <protection locked="0"/>
    </xf>
    <xf numFmtId="0" fontId="2" fillId="2" borderId="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9" fontId="2" fillId="2" borderId="2" xfId="0" applyNumberFormat="1" applyFont="1" applyFill="1" applyBorder="1" applyAlignment="1" applyProtection="1">
      <alignment horizontal="left" vertical="center" wrapText="1"/>
      <protection locked="0"/>
    </xf>
    <xf numFmtId="0" fontId="7" fillId="0" borderId="0" xfId="0" applyFont="1" applyAlignment="1">
      <alignment vertical="center" wrapText="1"/>
    </xf>
    <xf numFmtId="0" fontId="5" fillId="0" borderId="0" xfId="0" applyFont="1" applyAlignment="1">
      <alignment vertical="center"/>
    </xf>
    <xf numFmtId="0" fontId="7"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5" fillId="0" borderId="0" xfId="0" applyFont="1" applyAlignment="1" applyProtection="1">
      <alignment vertical="center"/>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left" vertical="center"/>
      <protection locked="0"/>
    </xf>
    <xf numFmtId="31" fontId="5" fillId="2" borderId="0" xfId="0" applyNumberFormat="1" applyFont="1" applyFill="1" applyAlignment="1" applyProtection="1">
      <alignment horizontal="left" vertical="center"/>
      <protection locked="0"/>
    </xf>
    <xf numFmtId="0" fontId="8" fillId="0" borderId="2"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5" fillId="2" borderId="2"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center" vertical="center" wrapText="1"/>
      <protection locked="0"/>
    </xf>
    <xf numFmtId="49" fontId="8" fillId="2" borderId="2" xfId="0" applyNumberFormat="1" applyFont="1" applyFill="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2" borderId="8" xfId="0" applyFont="1" applyFill="1" applyBorder="1" applyAlignment="1">
      <alignment vertical="center"/>
    </xf>
    <xf numFmtId="0" fontId="5" fillId="2" borderId="0" xfId="0" applyFont="1" applyFill="1" applyAlignment="1">
      <alignment horizontal="left" vertical="center"/>
    </xf>
    <xf numFmtId="0" fontId="5" fillId="2" borderId="8" xfId="0" applyFont="1" applyFill="1" applyBorder="1" applyAlignment="1">
      <alignment horizontal="left" vertical="center"/>
    </xf>
    <xf numFmtId="0" fontId="2" fillId="0" borderId="0" xfId="0" applyFont="1" applyAlignment="1">
      <alignment horizontal="left" vertical="center"/>
    </xf>
    <xf numFmtId="0" fontId="9"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0" fillId="0" borderId="0" xfId="0" applyNumberFormat="1" applyFont="1" applyAlignment="1">
      <alignment vertical="center"/>
    </xf>
    <xf numFmtId="0" fontId="0"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xf>
    <xf numFmtId="49" fontId="1" fillId="0" borderId="1" xfId="0" applyNumberFormat="1" applyFont="1" applyBorder="1" applyAlignment="1">
      <alignment vertical="center"/>
    </xf>
    <xf numFmtId="0" fontId="2" fillId="0" borderId="0" xfId="0" applyFont="1" applyAlignment="1">
      <alignment horizontal="right"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177" fontId="15" fillId="0" borderId="2" xfId="0" applyNumberFormat="1" applyFont="1" applyBorder="1" applyAlignment="1">
      <alignment horizontal="center" vertical="center" wrapText="1"/>
    </xf>
    <xf numFmtId="49" fontId="11" fillId="0" borderId="2" xfId="0" applyNumberFormat="1" applyFont="1" applyBorder="1" applyAlignment="1">
      <alignment horizontal="left" vertical="center" wrapText="1"/>
    </xf>
    <xf numFmtId="0" fontId="2" fillId="0" borderId="2" xfId="0" applyFont="1" applyBorder="1" applyAlignment="1">
      <alignment horizontal="justify" vertical="center"/>
    </xf>
    <xf numFmtId="177" fontId="11" fillId="0" borderId="2" xfId="0" applyNumberFormat="1" applyFont="1" applyBorder="1" applyAlignment="1">
      <alignment vertical="center"/>
    </xf>
    <xf numFmtId="49" fontId="2" fillId="0" borderId="2" xfId="0" applyNumberFormat="1" applyFont="1" applyBorder="1" applyAlignment="1">
      <alignment horizontal="left" vertical="center" wrapText="1"/>
    </xf>
    <xf numFmtId="177"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177" fontId="11"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177" fontId="12" fillId="0" borderId="2" xfId="0" applyNumberFormat="1" applyFont="1" applyBorder="1" applyAlignment="1">
      <alignment horizontal="right" vertical="center" wrapText="1"/>
    </xf>
    <xf numFmtId="49" fontId="1" fillId="0" borderId="0" xfId="0" applyNumberFormat="1" applyFont="1" applyAlignment="1">
      <alignment horizontal="center" vertical="center"/>
    </xf>
    <xf numFmtId="49" fontId="0" fillId="0" borderId="0" xfId="0" applyNumberFormat="1" applyFont="1" applyAlignment="1">
      <alignment horizontal="center" vertical="center"/>
    </xf>
    <xf numFmtId="0" fontId="12" fillId="0" borderId="0" xfId="0" applyFont="1" applyAlignment="1">
      <alignment vertical="center" wrapText="1"/>
    </xf>
    <xf numFmtId="0" fontId="7" fillId="0" borderId="2" xfId="0" applyFont="1" applyBorder="1" applyAlignment="1">
      <alignment horizontal="center" vertical="center"/>
    </xf>
    <xf numFmtId="177" fontId="12" fillId="0" borderId="2" xfId="0" applyNumberFormat="1" applyFont="1" applyBorder="1" applyAlignment="1">
      <alignment vertical="center"/>
    </xf>
    <xf numFmtId="0" fontId="16" fillId="0" borderId="0" xfId="0" applyFont="1" applyAlignment="1">
      <alignment vertical="center"/>
    </xf>
    <xf numFmtId="0" fontId="9" fillId="0" borderId="0" xfId="0" applyFont="1" applyAlignment="1">
      <alignment horizontal="center" vertical="center"/>
    </xf>
    <xf numFmtId="0" fontId="0" fillId="0" borderId="0" xfId="0" applyFont="1" applyAlignment="1">
      <alignment horizontal="center" vertical="center"/>
    </xf>
    <xf numFmtId="0" fontId="17" fillId="0" borderId="0" xfId="0" applyFont="1" applyAlignment="1">
      <alignment horizontal="left" vertical="center"/>
    </xf>
    <xf numFmtId="0" fontId="1" fillId="0" borderId="0" xfId="0" applyFont="1" applyAlignment="1">
      <alignment horizontal="right" vertical="center"/>
    </xf>
    <xf numFmtId="177" fontId="11" fillId="0" borderId="2" xfId="0" applyNumberFormat="1" applyFont="1" applyBorder="1" applyAlignment="1">
      <alignment horizontal="right" vertical="center"/>
    </xf>
    <xf numFmtId="178" fontId="11" fillId="0" borderId="2" xfId="0" applyNumberFormat="1" applyFont="1" applyBorder="1" applyAlignment="1">
      <alignment horizontal="right" vertical="center"/>
    </xf>
    <xf numFmtId="177" fontId="2" fillId="0" borderId="2" xfId="0" applyNumberFormat="1" applyFont="1" applyBorder="1" applyAlignment="1">
      <alignment horizontal="left" vertical="center" wrapText="1"/>
    </xf>
    <xf numFmtId="177" fontId="18" fillId="0" borderId="2" xfId="0" applyNumberFormat="1" applyFont="1" applyBorder="1" applyAlignment="1">
      <alignment horizontal="center" vertical="center"/>
    </xf>
    <xf numFmtId="0" fontId="2" fillId="0" borderId="2" xfId="0" applyFont="1" applyBorder="1" applyAlignment="1">
      <alignment horizontal="left" vertical="center"/>
    </xf>
    <xf numFmtId="177" fontId="12" fillId="0" borderId="2" xfId="0" applyNumberFormat="1" applyFont="1" applyBorder="1" applyAlignment="1">
      <alignment horizontal="right" vertical="center"/>
    </xf>
    <xf numFmtId="177" fontId="7" fillId="0" borderId="2" xfId="0" applyNumberFormat="1" applyFont="1" applyBorder="1" applyAlignment="1">
      <alignment horizontal="left" vertical="center" wrapText="1"/>
    </xf>
    <xf numFmtId="0" fontId="11" fillId="0" borderId="0" xfId="0" applyFont="1" applyAlignment="1">
      <alignment horizontal="center" vertical="center"/>
    </xf>
    <xf numFmtId="0" fontId="9" fillId="0" borderId="0" xfId="0" applyFont="1" applyAlignment="1">
      <alignment vertical="center"/>
    </xf>
    <xf numFmtId="0" fontId="0"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49" fontId="2" fillId="0" borderId="1" xfId="0" applyNumberFormat="1" applyFont="1" applyBorder="1" applyAlignment="1">
      <alignment vertical="center"/>
    </xf>
    <xf numFmtId="0" fontId="2" fillId="0" borderId="1" xfId="0" applyFont="1" applyBorder="1" applyAlignment="1">
      <alignment vertical="center"/>
    </xf>
    <xf numFmtId="0" fontId="2" fillId="0" borderId="0" xfId="0" applyFont="1" applyAlignment="1">
      <alignment horizontal="center" vertical="center" wrapText="1"/>
    </xf>
    <xf numFmtId="49"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177" fontId="11" fillId="0" borderId="2" xfId="0" applyNumberFormat="1" applyFont="1" applyBorder="1" applyAlignment="1">
      <alignment vertical="center" wrapText="1"/>
    </xf>
    <xf numFmtId="177" fontId="11" fillId="0" borderId="2" xfId="0" applyNumberFormat="1" applyFont="1" applyBorder="1" applyAlignment="1">
      <alignment horizontal="center" vertical="center" wrapText="1"/>
    </xf>
    <xf numFmtId="0" fontId="2" fillId="0" borderId="0" xfId="0" applyFont="1" applyAlignment="1"/>
    <xf numFmtId="0" fontId="20" fillId="0" borderId="0" xfId="0" applyFont="1" applyAlignment="1"/>
    <xf numFmtId="0" fontId="21" fillId="0" borderId="0" xfId="0" applyFont="1" applyAlignment="1"/>
    <xf numFmtId="0" fontId="22" fillId="0" borderId="0" xfId="0" applyFont="1" applyAlignment="1"/>
    <xf numFmtId="0" fontId="23" fillId="0" borderId="0" xfId="0" applyFont="1" applyAlignment="1"/>
    <xf numFmtId="0" fontId="1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15" fillId="0" borderId="2" xfId="0" applyFont="1" applyBorder="1" applyAlignment="1" applyProtection="1">
      <alignment horizontal="center" vertical="center" wrapText="1"/>
      <protection locked="0"/>
    </xf>
    <xf numFmtId="0" fontId="15" fillId="0" borderId="4" xfId="0" applyFont="1" applyBorder="1" applyAlignment="1" applyProtection="1">
      <alignment vertical="top" wrapText="1"/>
      <protection locked="0"/>
    </xf>
    <xf numFmtId="49" fontId="15" fillId="2" borderId="2" xfId="0" applyNumberFormat="1"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5" fillId="0" borderId="5" xfId="0" applyFont="1" applyBorder="1" applyAlignment="1" applyProtection="1">
      <alignment vertical="top" wrapText="1"/>
      <protection locked="0"/>
    </xf>
    <xf numFmtId="49" fontId="15" fillId="2" borderId="3" xfId="0" applyNumberFormat="1" applyFont="1" applyFill="1" applyBorder="1" applyAlignment="1">
      <alignment horizontal="center" vertical="center"/>
    </xf>
    <xf numFmtId="49" fontId="11" fillId="0" borderId="2" xfId="0" applyNumberFormat="1" applyFont="1" applyBorder="1" applyAlignment="1" applyProtection="1">
      <alignment horizontal="center" vertical="center" wrapText="1"/>
      <protection locked="0"/>
    </xf>
    <xf numFmtId="49" fontId="24"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49" fontId="1" fillId="2" borderId="2" xfId="0" applyNumberFormat="1" applyFont="1" applyFill="1" applyBorder="1" applyAlignment="1">
      <alignment horizontal="left" vertical="center" wrapText="1"/>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179" fontId="11" fillId="0" borderId="2" xfId="0" applyNumberFormat="1" applyFont="1" applyBorder="1" applyAlignment="1">
      <alignment vertical="center"/>
    </xf>
    <xf numFmtId="0" fontId="3" fillId="0" borderId="0" xfId="0" applyFont="1" applyAlignment="1">
      <alignment vertical="center"/>
    </xf>
    <xf numFmtId="0" fontId="2" fillId="0" borderId="0" xfId="0" applyFont="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0" applyFont="1" applyBorder="1" applyAlignment="1">
      <alignment horizontal="center" vertical="center"/>
    </xf>
    <xf numFmtId="177" fontId="11" fillId="0" borderId="2" xfId="0" applyNumberFormat="1" applyFont="1" applyBorder="1" applyAlignment="1" applyProtection="1">
      <alignment horizontal="right" vertical="center" wrapText="1"/>
      <protection locked="0"/>
    </xf>
    <xf numFmtId="0" fontId="2" fillId="0" borderId="2" xfId="0" applyFont="1" applyBorder="1" applyAlignment="1">
      <alignment vertical="center" wrapText="1"/>
    </xf>
    <xf numFmtId="0" fontId="2" fillId="0" borderId="2" xfId="0" applyFont="1" applyBorder="1" applyAlignment="1"/>
    <xf numFmtId="0" fontId="2" fillId="0" borderId="2" xfId="0" applyFont="1" applyBorder="1" applyAlignment="1">
      <alignment vertical="center"/>
    </xf>
    <xf numFmtId="177" fontId="2" fillId="0" borderId="2" xfId="0" applyNumberFormat="1" applyFont="1" applyBorder="1" applyAlignment="1">
      <alignment vertical="center"/>
    </xf>
    <xf numFmtId="0" fontId="2" fillId="0" borderId="2" xfId="0" applyFont="1" applyBorder="1" applyAlignment="1" applyProtection="1">
      <alignment horizontal="left" vertical="center" wrapText="1"/>
      <protection locked="0"/>
    </xf>
    <xf numFmtId="180" fontId="2" fillId="0" borderId="2" xfId="0" applyNumberFormat="1" applyFont="1" applyBorder="1" applyAlignment="1" applyProtection="1">
      <alignment horizontal="right" vertical="center" wrapText="1"/>
      <protection locked="0"/>
    </xf>
    <xf numFmtId="177" fontId="12" fillId="0" borderId="2" xfId="0" applyNumberFormat="1" applyFont="1" applyBorder="1" applyAlignment="1" applyProtection="1">
      <alignment horizontal="right" vertical="center" wrapText="1"/>
      <protection locked="0"/>
    </xf>
    <xf numFmtId="0" fontId="12" fillId="0" borderId="0" xfId="0" applyFont="1" applyAlignment="1">
      <alignment horizontal="center" vertical="center" wrapText="1"/>
    </xf>
    <xf numFmtId="0" fontId="11" fillId="0" borderId="0" xfId="0" applyFont="1" applyAlignment="1"/>
    <xf numFmtId="0" fontId="0" fillId="0" borderId="0" xfId="0" applyFont="1" applyAlignment="1"/>
    <xf numFmtId="0" fontId="13" fillId="0" borderId="0" xfId="0" applyFont="1" applyAlignment="1">
      <alignment horizont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1" fillId="0" borderId="0" xfId="0" applyFont="1" applyAlignment="1"/>
    <xf numFmtId="0" fontId="2" fillId="0" borderId="2" xfId="0" applyFont="1" applyBorder="1" applyAlignment="1" applyProtection="1">
      <alignment vertical="center" wrapText="1"/>
      <protection locked="0"/>
    </xf>
    <xf numFmtId="0" fontId="21" fillId="0" borderId="2" xfId="0" applyFont="1" applyBorder="1" applyAlignment="1" applyProtection="1">
      <alignment vertical="center" wrapText="1"/>
      <protection locked="0"/>
    </xf>
    <xf numFmtId="0" fontId="4" fillId="0" borderId="0" xfId="0" applyFont="1" applyAlignment="1">
      <alignment horizontal="center" vertical="center"/>
    </xf>
    <xf numFmtId="0" fontId="12" fillId="0" borderId="0" xfId="0" applyFont="1" applyAlignment="1">
      <alignment horizontal="center" vertical="center"/>
    </xf>
    <xf numFmtId="0" fontId="7" fillId="0" borderId="0" xfId="0" applyFont="1" applyAlignment="1">
      <alignment vertical="center"/>
    </xf>
    <xf numFmtId="0" fontId="7" fillId="0" borderId="0" xfId="0" applyFont="1" applyAlignment="1"/>
    <xf numFmtId="0" fontId="13" fillId="0" borderId="0" xfId="0" applyFont="1" applyAlignment="1">
      <alignment horizontal="left" vertical="top"/>
    </xf>
    <xf numFmtId="0" fontId="29" fillId="0" borderId="0" xfId="0" applyFont="1" applyAlignment="1">
      <alignment horizontal="left"/>
    </xf>
    <xf numFmtId="0" fontId="29" fillId="0" borderId="0" xfId="0" applyFont="1" applyAlignment="1">
      <alignment horizontal="center"/>
    </xf>
    <xf numFmtId="49" fontId="30" fillId="0" borderId="0" xfId="0" applyNumberFormat="1" applyFont="1" applyAlignment="1">
      <alignment horizontal="center"/>
    </xf>
    <xf numFmtId="0" fontId="28" fillId="0" borderId="0" xfId="0" applyFont="1" applyAlignment="1">
      <alignment horizontal="center"/>
    </xf>
    <xf numFmtId="0" fontId="28" fillId="0" borderId="0" xfId="0" applyFont="1" applyAlignment="1">
      <alignment horizontal="left"/>
    </xf>
    <xf numFmtId="49" fontId="31" fillId="0" borderId="0" xfId="0" applyNumberFormat="1" applyFont="1" applyAlignment="1">
      <alignment horizontal="center" vertical="center"/>
    </xf>
    <xf numFmtId="0" fontId="32" fillId="0" borderId="0" xfId="0" applyFont="1" applyAlignment="1">
      <alignment horizontal="left"/>
    </xf>
    <xf numFmtId="0" fontId="33" fillId="0" borderId="0" xfId="0" applyFont="1" applyAlignment="1">
      <alignment horizontal="center" vertical="center"/>
    </xf>
    <xf numFmtId="0" fontId="13" fillId="0" borderId="0" xfId="0" applyFont="1" applyAlignment="1">
      <alignment horizontal="left"/>
    </xf>
    <xf numFmtId="49" fontId="34" fillId="0" borderId="0" xfId="0" applyNumberFormat="1" applyFont="1" applyAlignment="1">
      <alignment horizontal="left" vertical="center"/>
    </xf>
    <xf numFmtId="0" fontId="35" fillId="0" borderId="0" xfId="0" applyFont="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8"/>
  <sheetViews>
    <sheetView workbookViewId="0">
      <selection activeCell="A17" sqref="A17"/>
    </sheetView>
  </sheetViews>
  <sheetFormatPr defaultColWidth="9" defaultRowHeight="15.75"/>
  <cols>
    <col min="1" max="1" width="140.552380952381" style="165" customWidth="1"/>
    <col min="2" max="32" width="10" style="165" customWidth="1"/>
    <col min="33" max="224" width="9.78095238095238" style="165" customWidth="1"/>
    <col min="225" max="250" width="10" style="165" customWidth="1"/>
    <col min="251" max="257" width="9.78095238095238" style="165" customWidth="1"/>
  </cols>
  <sheetData>
    <row r="1" s="165" customFormat="1" ht="37.5" customHeight="1" spans="1:250">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row>
    <row r="2" s="165" customFormat="1" ht="37.5" customHeight="1" spans="1:250">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c r="EY2" s="167"/>
      <c r="EZ2" s="167"/>
      <c r="FA2" s="167"/>
      <c r="FB2" s="167"/>
      <c r="FC2" s="167"/>
      <c r="FD2" s="167"/>
      <c r="FE2" s="167"/>
      <c r="FF2" s="167"/>
      <c r="FG2" s="167"/>
      <c r="FH2" s="167"/>
      <c r="FI2" s="167"/>
      <c r="FJ2" s="167"/>
      <c r="FK2" s="167"/>
      <c r="FL2" s="167"/>
      <c r="FM2" s="167"/>
      <c r="FN2" s="167"/>
      <c r="FO2" s="167"/>
      <c r="FP2" s="167"/>
      <c r="FQ2" s="167"/>
      <c r="FR2" s="167"/>
      <c r="FS2" s="167"/>
      <c r="FT2" s="167"/>
      <c r="FU2" s="167"/>
      <c r="FV2" s="167"/>
      <c r="FW2" s="167"/>
      <c r="FX2" s="167"/>
      <c r="FY2" s="167"/>
      <c r="FZ2" s="167"/>
      <c r="GA2" s="167"/>
      <c r="GB2" s="167"/>
      <c r="GC2" s="167"/>
      <c r="GD2" s="167"/>
      <c r="GE2" s="167"/>
      <c r="GF2" s="167"/>
      <c r="GG2" s="167"/>
      <c r="GH2" s="167"/>
      <c r="GI2" s="167"/>
      <c r="GJ2" s="167"/>
      <c r="GK2" s="167"/>
      <c r="GL2" s="167"/>
      <c r="GM2" s="167"/>
      <c r="GN2" s="167"/>
      <c r="GO2" s="167"/>
      <c r="GP2" s="167"/>
      <c r="GQ2" s="167"/>
      <c r="GR2" s="167"/>
      <c r="GS2" s="167"/>
      <c r="GT2" s="167"/>
      <c r="GU2" s="167"/>
      <c r="GV2" s="167"/>
      <c r="GW2" s="167"/>
      <c r="GX2" s="167"/>
      <c r="GY2" s="167"/>
      <c r="GZ2" s="167"/>
      <c r="HA2" s="167"/>
      <c r="HB2" s="167"/>
      <c r="HC2" s="167"/>
      <c r="HD2" s="167"/>
      <c r="HE2" s="167"/>
      <c r="HF2" s="167"/>
      <c r="HG2" s="167"/>
      <c r="HH2" s="167"/>
      <c r="HI2" s="167"/>
      <c r="HJ2" s="167"/>
      <c r="HK2" s="167"/>
      <c r="HL2" s="167"/>
      <c r="HM2" s="167"/>
      <c r="HN2" s="167"/>
      <c r="HO2" s="167"/>
      <c r="HP2" s="167"/>
      <c r="HQ2" s="167"/>
      <c r="HR2" s="167"/>
      <c r="HS2" s="167"/>
      <c r="HT2" s="167"/>
      <c r="HU2" s="167"/>
      <c r="HV2" s="167"/>
      <c r="HW2" s="167"/>
      <c r="HX2" s="167"/>
      <c r="HY2" s="167"/>
      <c r="HZ2" s="167"/>
      <c r="IA2" s="167"/>
      <c r="IB2" s="167"/>
      <c r="IC2" s="167"/>
      <c r="ID2" s="167"/>
      <c r="IE2" s="167"/>
      <c r="IF2" s="167"/>
      <c r="IG2" s="167"/>
      <c r="IH2" s="167"/>
      <c r="II2" s="167"/>
      <c r="IJ2" s="167"/>
      <c r="IK2" s="167"/>
      <c r="IL2" s="167"/>
      <c r="IM2" s="167"/>
      <c r="IN2" s="167"/>
      <c r="IO2" s="167"/>
      <c r="IP2" s="167"/>
    </row>
    <row r="3" s="165" customFormat="1" ht="37.5" customHeight="1" spans="1:250">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c r="EY3" s="167"/>
      <c r="EZ3" s="167"/>
      <c r="FA3" s="167"/>
      <c r="FB3" s="167"/>
      <c r="FC3" s="167"/>
      <c r="FD3" s="167"/>
      <c r="FE3" s="167"/>
      <c r="FF3" s="167"/>
      <c r="FG3" s="167"/>
      <c r="FH3" s="167"/>
      <c r="FI3" s="167"/>
      <c r="FJ3" s="167"/>
      <c r="FK3" s="167"/>
      <c r="FL3" s="167"/>
      <c r="FM3" s="167"/>
      <c r="FN3" s="167"/>
      <c r="FO3" s="167"/>
      <c r="FP3" s="167"/>
      <c r="FQ3" s="167"/>
      <c r="FR3" s="167"/>
      <c r="FS3" s="167"/>
      <c r="FT3" s="167"/>
      <c r="FU3" s="167"/>
      <c r="FV3" s="167"/>
      <c r="FW3" s="167"/>
      <c r="FX3" s="167"/>
      <c r="FY3" s="167"/>
      <c r="FZ3" s="167"/>
      <c r="GA3" s="167"/>
      <c r="GB3" s="167"/>
      <c r="GC3" s="167"/>
      <c r="GD3" s="167"/>
      <c r="GE3" s="167"/>
      <c r="GF3" s="167"/>
      <c r="GG3" s="167"/>
      <c r="GH3" s="167"/>
      <c r="GI3" s="167"/>
      <c r="GJ3" s="167"/>
      <c r="GK3" s="167"/>
      <c r="GL3" s="167"/>
      <c r="GM3" s="167"/>
      <c r="GN3" s="167"/>
      <c r="GO3" s="167"/>
      <c r="GP3" s="167"/>
      <c r="GQ3" s="167"/>
      <c r="GR3" s="167"/>
      <c r="GS3" s="167"/>
      <c r="GT3" s="167"/>
      <c r="GU3" s="167"/>
      <c r="GV3" s="167"/>
      <c r="GW3" s="167"/>
      <c r="GX3" s="167"/>
      <c r="GY3" s="167"/>
      <c r="GZ3" s="167"/>
      <c r="HA3" s="167"/>
      <c r="HB3" s="167"/>
      <c r="HC3" s="167"/>
      <c r="HD3" s="167"/>
      <c r="HE3" s="167"/>
      <c r="HF3" s="167"/>
      <c r="HG3" s="167"/>
      <c r="HH3" s="167"/>
      <c r="HI3" s="167"/>
      <c r="HJ3" s="167"/>
      <c r="HK3" s="167"/>
      <c r="HL3" s="167"/>
      <c r="HM3" s="167"/>
      <c r="HN3" s="167"/>
      <c r="HO3" s="167"/>
      <c r="HP3" s="167"/>
      <c r="HQ3" s="167"/>
      <c r="HR3" s="167"/>
      <c r="HS3" s="167"/>
      <c r="HT3" s="167"/>
      <c r="HU3" s="167"/>
      <c r="HV3" s="167"/>
      <c r="HW3" s="167"/>
      <c r="HX3" s="167"/>
      <c r="HY3" s="167"/>
      <c r="HZ3" s="167"/>
      <c r="IA3" s="167"/>
      <c r="IB3" s="167"/>
      <c r="IC3" s="167"/>
      <c r="ID3" s="167"/>
      <c r="IE3" s="167"/>
      <c r="IF3" s="167"/>
      <c r="IG3" s="167"/>
      <c r="IH3" s="167"/>
      <c r="II3" s="167"/>
      <c r="IJ3" s="167"/>
      <c r="IK3" s="167"/>
      <c r="IL3" s="167"/>
      <c r="IM3" s="167"/>
      <c r="IN3" s="167"/>
      <c r="IO3" s="167"/>
      <c r="IP3" s="167"/>
    </row>
    <row r="4" s="165" customFormat="1" ht="37.5" customHeight="1" spans="1:250">
      <c r="A4" s="168"/>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c r="FZ4" s="167"/>
      <c r="GA4" s="167"/>
      <c r="GB4" s="167"/>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7"/>
      <c r="IP4" s="167"/>
    </row>
    <row r="5" s="165" customFormat="1" ht="37.5" customHeight="1" spans="1:250">
      <c r="A5" s="169" t="s">
        <v>1</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7"/>
      <c r="GQ5" s="167"/>
      <c r="GR5" s="167"/>
      <c r="GS5" s="167"/>
      <c r="GT5" s="167"/>
      <c r="GU5" s="167"/>
      <c r="GV5" s="167"/>
      <c r="GW5" s="167"/>
      <c r="GX5" s="167"/>
      <c r="GY5" s="167"/>
      <c r="GZ5" s="167"/>
      <c r="HA5" s="167"/>
      <c r="HB5" s="167"/>
      <c r="HC5" s="167"/>
      <c r="HD5" s="167"/>
      <c r="HE5" s="167"/>
      <c r="HF5" s="167"/>
      <c r="HG5" s="167"/>
      <c r="HH5" s="167"/>
      <c r="HI5" s="167"/>
      <c r="HJ5" s="167"/>
      <c r="HK5" s="167"/>
      <c r="HL5" s="167"/>
      <c r="HM5" s="167"/>
      <c r="HN5" s="167"/>
      <c r="HO5" s="167"/>
      <c r="HP5" s="167"/>
      <c r="HQ5" s="167"/>
      <c r="HR5" s="167"/>
      <c r="HS5" s="167"/>
      <c r="HT5" s="167"/>
      <c r="HU5" s="167"/>
      <c r="HV5" s="167"/>
      <c r="HW5" s="167"/>
      <c r="HX5" s="167"/>
      <c r="HY5" s="167"/>
      <c r="HZ5" s="167"/>
      <c r="IA5" s="167"/>
      <c r="IB5" s="167"/>
      <c r="IC5" s="167"/>
      <c r="ID5" s="167"/>
      <c r="IE5" s="167"/>
      <c r="IF5" s="167"/>
      <c r="IG5" s="167"/>
      <c r="IH5" s="167"/>
      <c r="II5" s="167"/>
      <c r="IJ5" s="167"/>
      <c r="IK5" s="167"/>
      <c r="IL5" s="167"/>
      <c r="IM5" s="167"/>
      <c r="IN5" s="167"/>
      <c r="IO5" s="167"/>
      <c r="IP5" s="167"/>
    </row>
    <row r="6" s="165" customFormat="1" ht="21" customHeight="1" spans="1:250">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c r="HF6" s="171"/>
      <c r="HG6" s="171"/>
      <c r="HH6" s="171"/>
      <c r="HI6" s="171"/>
      <c r="HJ6" s="171"/>
      <c r="HK6" s="171"/>
      <c r="HL6" s="171"/>
      <c r="HM6" s="171"/>
      <c r="HN6" s="171"/>
      <c r="HO6" s="171"/>
      <c r="HP6" s="171"/>
      <c r="HQ6" s="171"/>
      <c r="HR6" s="171"/>
      <c r="HS6" s="171"/>
      <c r="HT6" s="171"/>
      <c r="HU6" s="171"/>
      <c r="HV6" s="171"/>
      <c r="HW6" s="171"/>
      <c r="HX6" s="171"/>
      <c r="HY6" s="171"/>
      <c r="HZ6" s="171"/>
      <c r="IA6" s="171"/>
      <c r="IB6" s="171"/>
      <c r="IC6" s="171"/>
      <c r="ID6" s="171"/>
      <c r="IE6" s="171"/>
      <c r="IF6" s="171"/>
      <c r="IG6" s="171"/>
      <c r="IH6" s="171"/>
      <c r="II6" s="171"/>
      <c r="IJ6" s="171"/>
      <c r="IK6" s="171"/>
      <c r="IL6" s="171"/>
      <c r="IM6" s="171"/>
      <c r="IN6" s="171"/>
      <c r="IO6" s="171"/>
      <c r="IP6" s="171"/>
    </row>
    <row r="7" s="165" customFormat="1" ht="21" customHeight="1" spans="1:250">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71"/>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row>
    <row r="8" s="165" customFormat="1" ht="21" customHeight="1" spans="1:250">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c r="FU8" s="171"/>
      <c r="FV8" s="171"/>
      <c r="FW8" s="171"/>
      <c r="FX8" s="171"/>
      <c r="FY8" s="171"/>
      <c r="FZ8" s="171"/>
      <c r="GA8" s="171"/>
      <c r="GB8" s="171"/>
      <c r="GC8" s="171"/>
      <c r="GD8" s="171"/>
      <c r="GE8" s="171"/>
      <c r="GF8" s="171"/>
      <c r="GG8" s="171"/>
      <c r="GH8" s="171"/>
      <c r="GI8" s="171"/>
      <c r="GJ8" s="171"/>
      <c r="GK8" s="171"/>
      <c r="GL8" s="171"/>
      <c r="GM8" s="171"/>
      <c r="GN8" s="171"/>
      <c r="GO8" s="171"/>
      <c r="GP8" s="171"/>
      <c r="GQ8" s="171"/>
      <c r="GR8" s="171"/>
      <c r="GS8" s="171"/>
      <c r="GT8" s="171"/>
      <c r="GU8" s="171"/>
      <c r="GV8" s="171"/>
      <c r="GW8" s="171"/>
      <c r="GX8" s="171"/>
      <c r="GY8" s="171"/>
      <c r="GZ8" s="171"/>
      <c r="HA8" s="171"/>
      <c r="HB8" s="171"/>
      <c r="HC8" s="171"/>
      <c r="HD8" s="171"/>
      <c r="HE8" s="171"/>
      <c r="HF8" s="171"/>
      <c r="HG8" s="171"/>
      <c r="HH8" s="171"/>
      <c r="HI8" s="171"/>
      <c r="HJ8" s="171"/>
      <c r="HK8" s="171"/>
      <c r="HL8" s="171"/>
      <c r="HM8" s="171"/>
      <c r="HN8" s="171"/>
      <c r="HO8" s="171"/>
      <c r="HP8" s="171"/>
      <c r="HQ8" s="171"/>
      <c r="HR8" s="171"/>
      <c r="HS8" s="171"/>
      <c r="HT8" s="171"/>
      <c r="HU8" s="171"/>
      <c r="HV8" s="171"/>
      <c r="HW8" s="171"/>
      <c r="HX8" s="171"/>
      <c r="HY8" s="171"/>
      <c r="HZ8" s="171"/>
      <c r="IA8" s="171"/>
      <c r="IB8" s="171"/>
      <c r="IC8" s="171"/>
      <c r="ID8" s="171"/>
      <c r="IE8" s="171"/>
      <c r="IF8" s="171"/>
      <c r="IG8" s="171"/>
      <c r="IH8" s="171"/>
      <c r="II8" s="171"/>
      <c r="IJ8" s="171"/>
      <c r="IK8" s="171"/>
      <c r="IL8" s="171"/>
      <c r="IM8" s="171"/>
      <c r="IN8" s="171"/>
      <c r="IO8" s="171"/>
      <c r="IP8" s="171"/>
    </row>
    <row r="9" s="165" customFormat="1" ht="23" customHeight="1" spans="1:250">
      <c r="A9" s="172"/>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c r="IO9" s="173"/>
      <c r="IP9" s="173"/>
    </row>
    <row r="10" s="165" customFormat="1" ht="23.25" spans="1:250">
      <c r="A10" s="174" t="s">
        <v>2</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c r="IN10" s="173"/>
      <c r="IO10" s="173"/>
      <c r="IP10" s="173"/>
    </row>
    <row r="11" s="165" customFormat="1" ht="23" customHeight="1" spans="1:250">
      <c r="A11" s="172" t="s">
        <v>3</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row>
    <row r="12" s="165" customFormat="1" ht="21" customHeight="1" spans="1:250">
      <c r="A12" s="61"/>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c r="EC12" s="175"/>
      <c r="ED12" s="175"/>
      <c r="EE12" s="175"/>
      <c r="EF12" s="175"/>
      <c r="EG12" s="175"/>
      <c r="EH12" s="175"/>
      <c r="EI12" s="175"/>
      <c r="EJ12" s="175"/>
      <c r="EK12" s="175"/>
      <c r="EL12" s="175"/>
      <c r="EM12" s="175"/>
      <c r="EN12" s="175"/>
      <c r="EO12" s="175"/>
      <c r="EP12" s="175"/>
      <c r="EQ12" s="175"/>
      <c r="ER12" s="175"/>
      <c r="ES12" s="175"/>
      <c r="ET12" s="175"/>
      <c r="EU12" s="175"/>
      <c r="EV12" s="175"/>
      <c r="EW12" s="175"/>
      <c r="EX12" s="175"/>
      <c r="EY12" s="175"/>
      <c r="EZ12" s="175"/>
      <c r="FA12" s="175"/>
      <c r="FB12" s="175"/>
      <c r="FC12" s="175"/>
      <c r="FD12" s="175"/>
      <c r="FE12" s="175"/>
      <c r="FF12" s="175"/>
      <c r="FG12" s="175"/>
      <c r="FH12" s="175"/>
      <c r="FI12" s="175"/>
      <c r="FJ12" s="175"/>
      <c r="FK12" s="175"/>
      <c r="FL12" s="175"/>
      <c r="FM12" s="175"/>
      <c r="FN12" s="175"/>
      <c r="FO12" s="175"/>
      <c r="FP12" s="175"/>
      <c r="FQ12" s="175"/>
      <c r="FR12" s="175"/>
      <c r="FS12" s="175"/>
      <c r="FT12" s="175"/>
      <c r="FU12" s="175"/>
      <c r="FV12" s="175"/>
      <c r="FW12" s="175"/>
      <c r="FX12" s="175"/>
      <c r="FY12" s="175"/>
      <c r="FZ12" s="175"/>
      <c r="GA12" s="175"/>
      <c r="GB12" s="175"/>
      <c r="GC12" s="175"/>
      <c r="GD12" s="175"/>
      <c r="GE12" s="175"/>
      <c r="GF12" s="175"/>
      <c r="GG12" s="175"/>
      <c r="GH12" s="175"/>
      <c r="GI12" s="175"/>
      <c r="GJ12" s="175"/>
      <c r="GK12" s="175"/>
      <c r="GL12" s="175"/>
      <c r="GM12" s="175"/>
      <c r="GN12" s="175"/>
      <c r="GO12" s="175"/>
      <c r="GP12" s="175"/>
      <c r="GQ12" s="175"/>
      <c r="GR12" s="175"/>
      <c r="GS12" s="175"/>
      <c r="GT12" s="175"/>
      <c r="GU12" s="175"/>
      <c r="GV12" s="175"/>
      <c r="GW12" s="175"/>
      <c r="GX12" s="175"/>
      <c r="GY12" s="175"/>
      <c r="GZ12" s="175"/>
      <c r="HA12" s="175"/>
      <c r="HB12" s="175"/>
      <c r="HC12" s="175"/>
      <c r="HD12" s="175"/>
      <c r="HE12" s="175"/>
      <c r="HF12" s="175"/>
      <c r="HG12" s="175"/>
      <c r="HH12" s="175"/>
      <c r="HI12" s="175"/>
      <c r="HJ12" s="175"/>
      <c r="HK12" s="175"/>
      <c r="HL12" s="175"/>
      <c r="HM12" s="175"/>
      <c r="HN12" s="175"/>
      <c r="HO12" s="175"/>
      <c r="HP12" s="175"/>
      <c r="HQ12" s="175"/>
      <c r="HR12" s="175"/>
      <c r="HS12" s="175"/>
      <c r="HT12" s="175"/>
      <c r="HU12" s="175"/>
      <c r="HV12" s="175"/>
      <c r="HW12" s="175"/>
      <c r="HX12" s="175"/>
      <c r="HY12" s="175"/>
      <c r="HZ12" s="175"/>
      <c r="IA12" s="175"/>
      <c r="IB12" s="175"/>
      <c r="IC12" s="175"/>
      <c r="ID12" s="175"/>
      <c r="IE12" s="175"/>
      <c r="IF12" s="175"/>
      <c r="IG12" s="175"/>
      <c r="IH12" s="175"/>
      <c r="II12" s="175"/>
      <c r="IJ12" s="175"/>
      <c r="IK12" s="175"/>
      <c r="IL12" s="175"/>
      <c r="IM12" s="175"/>
      <c r="IN12" s="175"/>
      <c r="IO12" s="175"/>
      <c r="IP12" s="175"/>
    </row>
    <row r="13" s="165" customFormat="1" ht="21" customHeight="1" spans="1:250">
      <c r="A13" s="61"/>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5"/>
      <c r="FM13" s="175"/>
      <c r="FN13" s="175"/>
      <c r="FO13" s="175"/>
      <c r="FP13" s="175"/>
      <c r="FQ13" s="175"/>
      <c r="FR13" s="175"/>
      <c r="FS13" s="175"/>
      <c r="FT13" s="175"/>
      <c r="FU13" s="175"/>
      <c r="FV13" s="175"/>
      <c r="FW13" s="175"/>
      <c r="FX13" s="175"/>
      <c r="FY13" s="175"/>
      <c r="FZ13" s="175"/>
      <c r="GA13" s="175"/>
      <c r="GB13" s="175"/>
      <c r="GC13" s="175"/>
      <c r="GD13" s="175"/>
      <c r="GE13" s="175"/>
      <c r="GF13" s="175"/>
      <c r="GG13" s="175"/>
      <c r="GH13" s="175"/>
      <c r="GI13" s="175"/>
      <c r="GJ13" s="175"/>
      <c r="GK13" s="175"/>
      <c r="GL13" s="175"/>
      <c r="GM13" s="175"/>
      <c r="GN13" s="175"/>
      <c r="GO13" s="175"/>
      <c r="GP13" s="175"/>
      <c r="GQ13" s="175"/>
      <c r="GR13" s="175"/>
      <c r="GS13" s="175"/>
      <c r="GT13" s="175"/>
      <c r="GU13" s="175"/>
      <c r="GV13" s="175"/>
      <c r="GW13" s="175"/>
      <c r="GX13" s="175"/>
      <c r="GY13" s="175"/>
      <c r="GZ13" s="175"/>
      <c r="HA13" s="175"/>
      <c r="HB13" s="175"/>
      <c r="HC13" s="175"/>
      <c r="HD13" s="175"/>
      <c r="HE13" s="175"/>
      <c r="HF13" s="175"/>
      <c r="HG13" s="175"/>
      <c r="HH13" s="175"/>
      <c r="HI13" s="175"/>
      <c r="HJ13" s="175"/>
      <c r="HK13" s="175"/>
      <c r="HL13" s="175"/>
      <c r="HM13" s="175"/>
      <c r="HN13" s="175"/>
      <c r="HO13" s="175"/>
      <c r="HP13" s="175"/>
      <c r="HQ13" s="175"/>
      <c r="HR13" s="175"/>
      <c r="HS13" s="175"/>
      <c r="HT13" s="175"/>
      <c r="HU13" s="175"/>
      <c r="HV13" s="175"/>
      <c r="HW13" s="175"/>
      <c r="HX13" s="175"/>
      <c r="HY13" s="175"/>
      <c r="HZ13" s="175"/>
      <c r="IA13" s="175"/>
      <c r="IB13" s="175"/>
      <c r="IC13" s="175"/>
      <c r="ID13" s="175"/>
      <c r="IE13" s="175"/>
      <c r="IF13" s="175"/>
      <c r="IG13" s="175"/>
      <c r="IH13" s="175"/>
      <c r="II13" s="175"/>
      <c r="IJ13" s="175"/>
      <c r="IK13" s="175"/>
      <c r="IL13" s="175"/>
      <c r="IM13" s="175"/>
      <c r="IN13" s="175"/>
      <c r="IO13" s="175"/>
      <c r="IP13" s="175"/>
    </row>
    <row r="14" s="165" customFormat="1" ht="21" customHeight="1" spans="1:250">
      <c r="A14" s="61"/>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c r="DJ14" s="175"/>
      <c r="DK14" s="175"/>
      <c r="DL14" s="175"/>
      <c r="DM14" s="175"/>
      <c r="DN14" s="175"/>
      <c r="DO14" s="175"/>
      <c r="DP14" s="175"/>
      <c r="DQ14" s="175"/>
      <c r="DR14" s="175"/>
      <c r="DS14" s="175"/>
      <c r="DT14" s="175"/>
      <c r="DU14" s="175"/>
      <c r="DV14" s="175"/>
      <c r="DW14" s="175"/>
      <c r="DX14" s="175"/>
      <c r="DY14" s="175"/>
      <c r="DZ14" s="175"/>
      <c r="EA14" s="175"/>
      <c r="EB14" s="175"/>
      <c r="EC14" s="175"/>
      <c r="ED14" s="175"/>
      <c r="EE14" s="175"/>
      <c r="EF14" s="175"/>
      <c r="EG14" s="175"/>
      <c r="EH14" s="175"/>
      <c r="EI14" s="175"/>
      <c r="EJ14" s="175"/>
      <c r="EK14" s="175"/>
      <c r="EL14" s="175"/>
      <c r="EM14" s="175"/>
      <c r="EN14" s="175"/>
      <c r="EO14" s="175"/>
      <c r="EP14" s="175"/>
      <c r="EQ14" s="175"/>
      <c r="ER14" s="175"/>
      <c r="ES14" s="175"/>
      <c r="ET14" s="175"/>
      <c r="EU14" s="175"/>
      <c r="EV14" s="175"/>
      <c r="EW14" s="175"/>
      <c r="EX14" s="175"/>
      <c r="EY14" s="175"/>
      <c r="EZ14" s="175"/>
      <c r="FA14" s="175"/>
      <c r="FB14" s="175"/>
      <c r="FC14" s="175"/>
      <c r="FD14" s="175"/>
      <c r="FE14" s="175"/>
      <c r="FF14" s="175"/>
      <c r="FG14" s="175"/>
      <c r="FH14" s="175"/>
      <c r="FI14" s="175"/>
      <c r="FJ14" s="175"/>
      <c r="FK14" s="175"/>
      <c r="FL14" s="175"/>
      <c r="FM14" s="175"/>
      <c r="FN14" s="175"/>
      <c r="FO14" s="175"/>
      <c r="FP14" s="175"/>
      <c r="FQ14" s="175"/>
      <c r="FR14" s="175"/>
      <c r="FS14" s="175"/>
      <c r="FT14" s="175"/>
      <c r="FU14" s="175"/>
      <c r="FV14" s="175"/>
      <c r="FW14" s="175"/>
      <c r="FX14" s="175"/>
      <c r="FY14" s="175"/>
      <c r="FZ14" s="175"/>
      <c r="GA14" s="175"/>
      <c r="GB14" s="175"/>
      <c r="GC14" s="175"/>
      <c r="GD14" s="175"/>
      <c r="GE14" s="175"/>
      <c r="GF14" s="175"/>
      <c r="GG14" s="175"/>
      <c r="GH14" s="175"/>
      <c r="GI14" s="175"/>
      <c r="GJ14" s="175"/>
      <c r="GK14" s="175"/>
      <c r="GL14" s="175"/>
      <c r="GM14" s="175"/>
      <c r="GN14" s="175"/>
      <c r="GO14" s="175"/>
      <c r="GP14" s="175"/>
      <c r="GQ14" s="175"/>
      <c r="GR14" s="175"/>
      <c r="GS14" s="175"/>
      <c r="GT14" s="175"/>
      <c r="GU14" s="175"/>
      <c r="GV14" s="175"/>
      <c r="GW14" s="175"/>
      <c r="GX14" s="175"/>
      <c r="GY14" s="175"/>
      <c r="GZ14" s="175"/>
      <c r="HA14" s="175"/>
      <c r="HB14" s="175"/>
      <c r="HC14" s="175"/>
      <c r="HD14" s="175"/>
      <c r="HE14" s="175"/>
      <c r="HF14" s="175"/>
      <c r="HG14" s="175"/>
      <c r="HH14" s="175"/>
      <c r="HI14" s="175"/>
      <c r="HJ14" s="175"/>
      <c r="HK14" s="175"/>
      <c r="HL14" s="175"/>
      <c r="HM14" s="175"/>
      <c r="HN14" s="175"/>
      <c r="HO14" s="175"/>
      <c r="HP14" s="175"/>
      <c r="HQ14" s="175"/>
      <c r="HR14" s="175"/>
      <c r="HS14" s="175"/>
      <c r="HT14" s="175"/>
      <c r="HU14" s="175"/>
      <c r="HV14" s="175"/>
      <c r="HW14" s="175"/>
      <c r="HX14" s="175"/>
      <c r="HY14" s="175"/>
      <c r="HZ14" s="175"/>
      <c r="IA14" s="175"/>
      <c r="IB14" s="175"/>
      <c r="IC14" s="175"/>
      <c r="ID14" s="175"/>
      <c r="IE14" s="175"/>
      <c r="IF14" s="175"/>
      <c r="IG14" s="175"/>
      <c r="IH14" s="175"/>
      <c r="II14" s="175"/>
      <c r="IJ14" s="175"/>
      <c r="IK14" s="175"/>
      <c r="IL14" s="175"/>
      <c r="IM14" s="175"/>
      <c r="IN14" s="175"/>
      <c r="IO14" s="175"/>
      <c r="IP14" s="175"/>
    </row>
    <row r="15" s="165" customFormat="1" ht="21" customHeight="1" spans="1:250">
      <c r="A15" s="61"/>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c r="DH15" s="175"/>
      <c r="DI15" s="175"/>
      <c r="DJ15" s="175"/>
      <c r="DK15" s="175"/>
      <c r="DL15" s="175"/>
      <c r="DM15" s="175"/>
      <c r="DN15" s="175"/>
      <c r="DO15" s="175"/>
      <c r="DP15" s="175"/>
      <c r="DQ15" s="175"/>
      <c r="DR15" s="175"/>
      <c r="DS15" s="175"/>
      <c r="DT15" s="175"/>
      <c r="DU15" s="175"/>
      <c r="DV15" s="175"/>
      <c r="DW15" s="175"/>
      <c r="DX15" s="175"/>
      <c r="DY15" s="175"/>
      <c r="DZ15" s="175"/>
      <c r="EA15" s="175"/>
      <c r="EB15" s="175"/>
      <c r="EC15" s="175"/>
      <c r="ED15" s="175"/>
      <c r="EE15" s="175"/>
      <c r="EF15" s="175"/>
      <c r="EG15" s="175"/>
      <c r="EH15" s="175"/>
      <c r="EI15" s="175"/>
      <c r="EJ15" s="175"/>
      <c r="EK15" s="175"/>
      <c r="EL15" s="175"/>
      <c r="EM15" s="175"/>
      <c r="EN15" s="175"/>
      <c r="EO15" s="175"/>
      <c r="EP15" s="175"/>
      <c r="EQ15" s="175"/>
      <c r="ER15" s="175"/>
      <c r="ES15" s="175"/>
      <c r="ET15" s="175"/>
      <c r="EU15" s="175"/>
      <c r="EV15" s="175"/>
      <c r="EW15" s="175"/>
      <c r="EX15" s="175"/>
      <c r="EY15" s="175"/>
      <c r="EZ15" s="175"/>
      <c r="FA15" s="175"/>
      <c r="FB15" s="175"/>
      <c r="FC15" s="175"/>
      <c r="FD15" s="175"/>
      <c r="FE15" s="175"/>
      <c r="FF15" s="175"/>
      <c r="FG15" s="175"/>
      <c r="FH15" s="175"/>
      <c r="FI15" s="175"/>
      <c r="FJ15" s="175"/>
      <c r="FK15" s="175"/>
      <c r="FL15" s="175"/>
      <c r="FM15" s="175"/>
      <c r="FN15" s="175"/>
      <c r="FO15" s="175"/>
      <c r="FP15" s="175"/>
      <c r="FQ15" s="175"/>
      <c r="FR15" s="175"/>
      <c r="FS15" s="175"/>
      <c r="FT15" s="175"/>
      <c r="FU15" s="175"/>
      <c r="FV15" s="175"/>
      <c r="FW15" s="175"/>
      <c r="FX15" s="175"/>
      <c r="FY15" s="175"/>
      <c r="FZ15" s="175"/>
      <c r="GA15" s="175"/>
      <c r="GB15" s="175"/>
      <c r="GC15" s="175"/>
      <c r="GD15" s="175"/>
      <c r="GE15" s="175"/>
      <c r="GF15" s="175"/>
      <c r="GG15" s="175"/>
      <c r="GH15" s="175"/>
      <c r="GI15" s="175"/>
      <c r="GJ15" s="175"/>
      <c r="GK15" s="175"/>
      <c r="GL15" s="175"/>
      <c r="GM15" s="175"/>
      <c r="GN15" s="175"/>
      <c r="GO15" s="175"/>
      <c r="GP15" s="175"/>
      <c r="GQ15" s="175"/>
      <c r="GR15" s="175"/>
      <c r="GS15" s="175"/>
      <c r="GT15" s="175"/>
      <c r="GU15" s="175"/>
      <c r="GV15" s="175"/>
      <c r="GW15" s="175"/>
      <c r="GX15" s="175"/>
      <c r="GY15" s="175"/>
      <c r="GZ15" s="175"/>
      <c r="HA15" s="175"/>
      <c r="HB15" s="175"/>
      <c r="HC15" s="175"/>
      <c r="HD15" s="175"/>
      <c r="HE15" s="175"/>
      <c r="HF15" s="175"/>
      <c r="HG15" s="175"/>
      <c r="HH15" s="175"/>
      <c r="HI15" s="175"/>
      <c r="HJ15" s="175"/>
      <c r="HK15" s="175"/>
      <c r="HL15" s="175"/>
      <c r="HM15" s="175"/>
      <c r="HN15" s="175"/>
      <c r="HO15" s="175"/>
      <c r="HP15" s="175"/>
      <c r="HQ15" s="175"/>
      <c r="HR15" s="175"/>
      <c r="HS15" s="175"/>
      <c r="HT15" s="175"/>
      <c r="HU15" s="175"/>
      <c r="HV15" s="175"/>
      <c r="HW15" s="175"/>
      <c r="HX15" s="175"/>
      <c r="HY15" s="175"/>
      <c r="HZ15" s="175"/>
      <c r="IA15" s="175"/>
      <c r="IB15" s="175"/>
      <c r="IC15" s="175"/>
      <c r="ID15" s="175"/>
      <c r="IE15" s="175"/>
      <c r="IF15" s="175"/>
      <c r="IG15" s="175"/>
      <c r="IH15" s="175"/>
      <c r="II15" s="175"/>
      <c r="IJ15" s="175"/>
      <c r="IK15" s="175"/>
      <c r="IL15" s="175"/>
      <c r="IM15" s="175"/>
      <c r="IN15" s="175"/>
      <c r="IO15" s="175"/>
      <c r="IP15" s="175"/>
    </row>
    <row r="16" s="165" customFormat="1" ht="21" customHeight="1" spans="1:250">
      <c r="A16" s="61"/>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c r="GL16" s="175"/>
      <c r="GM16" s="175"/>
      <c r="GN16" s="175"/>
      <c r="GO16" s="175"/>
      <c r="GP16" s="175"/>
      <c r="GQ16" s="175"/>
      <c r="GR16" s="175"/>
      <c r="GS16" s="175"/>
      <c r="GT16" s="175"/>
      <c r="GU16" s="175"/>
      <c r="GV16" s="175"/>
      <c r="GW16" s="175"/>
      <c r="GX16" s="175"/>
      <c r="GY16" s="175"/>
      <c r="GZ16" s="175"/>
      <c r="HA16" s="175"/>
      <c r="HB16" s="175"/>
      <c r="HC16" s="175"/>
      <c r="HD16" s="175"/>
      <c r="HE16" s="175"/>
      <c r="HF16" s="175"/>
      <c r="HG16" s="175"/>
      <c r="HH16" s="175"/>
      <c r="HI16" s="175"/>
      <c r="HJ16" s="175"/>
      <c r="HK16" s="175"/>
      <c r="HL16" s="175"/>
      <c r="HM16" s="175"/>
      <c r="HN16" s="175"/>
      <c r="HO16" s="175"/>
      <c r="HP16" s="175"/>
      <c r="HQ16" s="175"/>
      <c r="HR16" s="175"/>
      <c r="HS16" s="175"/>
      <c r="HT16" s="175"/>
      <c r="HU16" s="175"/>
      <c r="HV16" s="175"/>
      <c r="HW16" s="175"/>
      <c r="HX16" s="175"/>
      <c r="HY16" s="175"/>
      <c r="HZ16" s="175"/>
      <c r="IA16" s="175"/>
      <c r="IB16" s="175"/>
      <c r="IC16" s="175"/>
      <c r="ID16" s="175"/>
      <c r="IE16" s="175"/>
      <c r="IF16" s="175"/>
      <c r="IG16" s="175"/>
      <c r="IH16" s="175"/>
      <c r="II16" s="175"/>
      <c r="IJ16" s="175"/>
      <c r="IK16" s="175"/>
      <c r="IL16" s="175"/>
      <c r="IM16" s="175"/>
      <c r="IN16" s="175"/>
      <c r="IO16" s="175"/>
      <c r="IP16" s="175"/>
    </row>
    <row r="17" s="165" customFormat="1" ht="21" customHeight="1" spans="1:250">
      <c r="A17" s="61"/>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175"/>
      <c r="FO17" s="175"/>
      <c r="FP17" s="175"/>
      <c r="FQ17" s="175"/>
      <c r="FR17" s="175"/>
      <c r="FS17" s="175"/>
      <c r="FT17" s="175"/>
      <c r="FU17" s="175"/>
      <c r="FV17" s="175"/>
      <c r="FW17" s="175"/>
      <c r="FX17" s="175"/>
      <c r="FY17" s="175"/>
      <c r="FZ17" s="175"/>
      <c r="GA17" s="175"/>
      <c r="GB17" s="175"/>
      <c r="GC17" s="175"/>
      <c r="GD17" s="175"/>
      <c r="GE17" s="175"/>
      <c r="GF17" s="175"/>
      <c r="GG17" s="175"/>
      <c r="GH17" s="175"/>
      <c r="GI17" s="175"/>
      <c r="GJ17" s="175"/>
      <c r="GK17" s="175"/>
      <c r="GL17" s="175"/>
      <c r="GM17" s="175"/>
      <c r="GN17" s="175"/>
      <c r="GO17" s="175"/>
      <c r="GP17" s="175"/>
      <c r="GQ17" s="175"/>
      <c r="GR17" s="175"/>
      <c r="GS17" s="175"/>
      <c r="GT17" s="175"/>
      <c r="GU17" s="175"/>
      <c r="GV17" s="175"/>
      <c r="GW17" s="175"/>
      <c r="GX17" s="175"/>
      <c r="GY17" s="175"/>
      <c r="GZ17" s="175"/>
      <c r="HA17" s="175"/>
      <c r="HB17" s="175"/>
      <c r="HC17" s="175"/>
      <c r="HD17" s="175"/>
      <c r="HE17" s="175"/>
      <c r="HF17" s="175"/>
      <c r="HG17" s="175"/>
      <c r="HH17" s="175"/>
      <c r="HI17" s="175"/>
      <c r="HJ17" s="175"/>
      <c r="HK17" s="175"/>
      <c r="HL17" s="175"/>
      <c r="HM17" s="175"/>
      <c r="HN17" s="175"/>
      <c r="HO17" s="175"/>
      <c r="HP17" s="175"/>
      <c r="HQ17" s="175"/>
      <c r="HR17" s="175"/>
      <c r="HS17" s="175"/>
      <c r="HT17" s="175"/>
      <c r="HU17" s="175"/>
      <c r="HV17" s="175"/>
      <c r="HW17" s="175"/>
      <c r="HX17" s="175"/>
      <c r="HY17" s="175"/>
      <c r="HZ17" s="175"/>
      <c r="IA17" s="175"/>
      <c r="IB17" s="175"/>
      <c r="IC17" s="175"/>
      <c r="ID17" s="175"/>
      <c r="IE17" s="175"/>
      <c r="IF17" s="175"/>
      <c r="IG17" s="175"/>
      <c r="IH17" s="175"/>
      <c r="II17" s="175"/>
      <c r="IJ17" s="175"/>
      <c r="IK17" s="175"/>
      <c r="IL17" s="175"/>
      <c r="IM17" s="175"/>
      <c r="IN17" s="175"/>
      <c r="IO17" s="175"/>
      <c r="IP17" s="175"/>
    </row>
    <row r="18" s="165" customFormat="1" ht="17.5" customHeight="1" spans="1:250">
      <c r="A18" s="176"/>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B13" sqref="B13"/>
    </sheetView>
  </sheetViews>
  <sheetFormatPr defaultColWidth="9" defaultRowHeight="13.1" outlineLevelCol="7"/>
  <cols>
    <col min="1" max="1" width="8.88571428571429" style="93" customWidth="1"/>
    <col min="2" max="2" width="81.8857142857143" customWidth="1"/>
  </cols>
  <sheetData>
    <row r="1" ht="46" customHeight="1" spans="1:8">
      <c r="A1" s="162" t="s">
        <v>4</v>
      </c>
      <c r="B1" s="162"/>
      <c r="C1" s="162"/>
      <c r="D1" s="162"/>
      <c r="E1" s="162"/>
      <c r="F1" s="162"/>
      <c r="G1" s="162"/>
      <c r="H1" s="162"/>
    </row>
    <row r="2" ht="27" customHeight="1" spans="1:2">
      <c r="A2" s="163" t="s">
        <v>5</v>
      </c>
      <c r="B2" s="164" t="s">
        <v>6</v>
      </c>
    </row>
    <row r="3" ht="27" customHeight="1" spans="1:2">
      <c r="A3" s="163" t="s">
        <v>7</v>
      </c>
      <c r="B3" s="164" t="s">
        <v>8</v>
      </c>
    </row>
    <row r="4" ht="27" customHeight="1" spans="1:2">
      <c r="A4" s="163" t="s">
        <v>9</v>
      </c>
      <c r="B4" s="164" t="s">
        <v>10</v>
      </c>
    </row>
    <row r="5" ht="27" customHeight="1" spans="1:2">
      <c r="A5" s="163" t="s">
        <v>11</v>
      </c>
      <c r="B5" s="164" t="s">
        <v>12</v>
      </c>
    </row>
    <row r="6" ht="27" customHeight="1" spans="1:2">
      <c r="A6" s="163" t="s">
        <v>13</v>
      </c>
      <c r="B6" s="164" t="s">
        <v>14</v>
      </c>
    </row>
    <row r="7" ht="27" customHeight="1" spans="1:2">
      <c r="A7" s="163" t="s">
        <v>15</v>
      </c>
      <c r="B7" s="164" t="s">
        <v>16</v>
      </c>
    </row>
    <row r="8" ht="27" customHeight="1" spans="1:2">
      <c r="A8" s="163" t="s">
        <v>17</v>
      </c>
      <c r="B8" s="164" t="s">
        <v>18</v>
      </c>
    </row>
    <row r="9" ht="27" customHeight="1" spans="1:2">
      <c r="A9" s="163" t="s">
        <v>19</v>
      </c>
      <c r="B9" s="164" t="s">
        <v>20</v>
      </c>
    </row>
    <row r="10" ht="27" customHeight="1" spans="1:2">
      <c r="A10" s="163" t="s">
        <v>21</v>
      </c>
      <c r="B10" s="164" t="s">
        <v>22</v>
      </c>
    </row>
    <row r="11" ht="27" customHeight="1" spans="1:2">
      <c r="A11" s="163" t="s">
        <v>23</v>
      </c>
      <c r="B11" s="164" t="s">
        <v>24</v>
      </c>
    </row>
    <row r="12" ht="27" customHeight="1" spans="1:2">
      <c r="A12" s="163" t="s">
        <v>25</v>
      </c>
      <c r="B12" s="164" t="s">
        <v>26</v>
      </c>
    </row>
    <row r="13" ht="27" customHeight="1" spans="1:2">
      <c r="A13" s="163" t="s">
        <v>27</v>
      </c>
      <c r="B13" s="164" t="s">
        <v>28</v>
      </c>
    </row>
    <row r="14" ht="27" customHeight="1" spans="1:2">
      <c r="A14" s="163" t="s">
        <v>29</v>
      </c>
      <c r="B14" s="164" t="s">
        <v>30</v>
      </c>
    </row>
    <row r="15" ht="27" customHeight="1" spans="1:2">
      <c r="A15" s="163" t="s">
        <v>31</v>
      </c>
      <c r="B15" s="164" t="s">
        <v>32</v>
      </c>
    </row>
    <row r="16" ht="27" customHeight="1" spans="1:2">
      <c r="A16" s="163" t="s">
        <v>33</v>
      </c>
      <c r="B16" s="164" t="s">
        <v>34</v>
      </c>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pane xSplit="2" ySplit="5" topLeftCell="C12" activePane="bottomRight" state="frozen"/>
      <selection/>
      <selection pane="topRight"/>
      <selection pane="bottomLeft"/>
      <selection pane="bottomRight" activeCell="C13" sqref="C13"/>
    </sheetView>
  </sheetViews>
  <sheetFormatPr defaultColWidth="9" defaultRowHeight="13.1" outlineLevelCol="4"/>
  <cols>
    <col min="1" max="1" width="45.8285714285714" style="60" customWidth="1"/>
    <col min="2" max="2" width="25.8285714285714" style="60" customWidth="1"/>
    <col min="3" max="3" width="45.8285714285714" style="60" customWidth="1"/>
    <col min="4" max="4" width="25.8285714285714" style="60" customWidth="1"/>
    <col min="5" max="257" width="9.33333333333333" style="60" customWidth="1"/>
  </cols>
  <sheetData>
    <row r="1" ht="15.75" spans="1:1">
      <c r="A1" s="5" t="s">
        <v>35</v>
      </c>
    </row>
    <row r="2" ht="20.25" spans="1:4">
      <c r="A2" s="61" t="s">
        <v>36</v>
      </c>
      <c r="B2" s="61"/>
      <c r="C2" s="61"/>
      <c r="D2" s="61"/>
    </row>
    <row r="3" s="154" customFormat="1" ht="20.25" spans="1:5">
      <c r="A3" s="54" t="s">
        <v>37</v>
      </c>
      <c r="B3" s="158"/>
      <c r="C3" s="158"/>
      <c r="D3" s="65" t="s">
        <v>38</v>
      </c>
      <c r="E3" s="159"/>
    </row>
    <row r="4" s="155" customFormat="1" ht="15" customHeight="1" spans="1:4">
      <c r="A4" s="141" t="s">
        <v>39</v>
      </c>
      <c r="B4" s="141"/>
      <c r="C4" s="141" t="s">
        <v>40</v>
      </c>
      <c r="D4" s="141"/>
    </row>
    <row r="5" s="155" customFormat="1" ht="15" customHeight="1" spans="1:4">
      <c r="A5" s="141" t="s">
        <v>41</v>
      </c>
      <c r="B5" s="141" t="s">
        <v>42</v>
      </c>
      <c r="C5" s="141" t="s">
        <v>41</v>
      </c>
      <c r="D5" s="141" t="s">
        <v>42</v>
      </c>
    </row>
    <row r="6" s="60" customFormat="1" ht="15" customHeight="1" spans="1:4">
      <c r="A6" s="79" t="s">
        <v>43</v>
      </c>
      <c r="B6" s="96">
        <f>SUM(B7,B11,B12)</f>
        <v>286.003392</v>
      </c>
      <c r="C6" s="79" t="s">
        <v>44</v>
      </c>
      <c r="D6" s="96">
        <v>286</v>
      </c>
    </row>
    <row r="7" s="156" customFormat="1" ht="15" customHeight="1" spans="1:4">
      <c r="A7" s="79" t="s">
        <v>45</v>
      </c>
      <c r="B7" s="96">
        <f>SUM(B8:B10)</f>
        <v>286.003392</v>
      </c>
      <c r="C7" s="143" t="s">
        <v>46</v>
      </c>
      <c r="D7" s="96">
        <v>184.51</v>
      </c>
    </row>
    <row r="8" s="157" customFormat="1" ht="15" customHeight="1" spans="1:4">
      <c r="A8" s="79" t="s">
        <v>47</v>
      </c>
      <c r="B8" s="96">
        <v>286.003392</v>
      </c>
      <c r="C8" s="143" t="s">
        <v>48</v>
      </c>
      <c r="D8" s="96"/>
    </row>
    <row r="9" s="157" customFormat="1" ht="15" customHeight="1" spans="1:4">
      <c r="A9" s="79" t="s">
        <v>49</v>
      </c>
      <c r="B9" s="96"/>
      <c r="C9" s="143" t="s">
        <v>50</v>
      </c>
      <c r="D9" s="96"/>
    </row>
    <row r="10" s="157" customFormat="1" ht="15" customHeight="1" spans="1:4">
      <c r="A10" s="79" t="s">
        <v>51</v>
      </c>
      <c r="B10" s="96"/>
      <c r="C10" s="143" t="s">
        <v>52</v>
      </c>
      <c r="D10" s="96"/>
    </row>
    <row r="11" s="157" customFormat="1" ht="15" customHeight="1" spans="1:4">
      <c r="A11" s="143" t="s">
        <v>53</v>
      </c>
      <c r="B11" s="96"/>
      <c r="C11" s="143" t="s">
        <v>54</v>
      </c>
      <c r="D11" s="96"/>
    </row>
    <row r="12" s="157" customFormat="1" ht="15" customHeight="1" spans="1:4">
      <c r="A12" s="143" t="s">
        <v>55</v>
      </c>
      <c r="B12" s="96">
        <f>SUM(B13:B17)</f>
        <v>0</v>
      </c>
      <c r="C12" s="143" t="s">
        <v>56</v>
      </c>
      <c r="D12" s="96"/>
    </row>
    <row r="13" s="157" customFormat="1" ht="15" customHeight="1" spans="1:4">
      <c r="A13" s="79" t="s">
        <v>57</v>
      </c>
      <c r="B13" s="96"/>
      <c r="C13" s="143" t="s">
        <v>58</v>
      </c>
      <c r="D13" s="96">
        <v>72.28</v>
      </c>
    </row>
    <row r="14" s="157" customFormat="1" ht="15" customHeight="1" spans="1:4">
      <c r="A14" s="79" t="s">
        <v>59</v>
      </c>
      <c r="B14" s="96"/>
      <c r="C14" s="143" t="s">
        <v>60</v>
      </c>
      <c r="D14" s="96">
        <v>12.98</v>
      </c>
    </row>
    <row r="15" s="157" customFormat="1" ht="15" customHeight="1" spans="1:4">
      <c r="A15" s="79" t="s">
        <v>61</v>
      </c>
      <c r="B15" s="96"/>
      <c r="C15" s="143" t="s">
        <v>62</v>
      </c>
      <c r="D15" s="96"/>
    </row>
    <row r="16" s="157" customFormat="1" ht="15" customHeight="1" spans="1:4">
      <c r="A16" s="79" t="s">
        <v>63</v>
      </c>
      <c r="B16" s="96"/>
      <c r="C16" s="143" t="s">
        <v>64</v>
      </c>
      <c r="D16" s="96"/>
    </row>
    <row r="17" s="157" customFormat="1" ht="15" customHeight="1" spans="1:4">
      <c r="A17" s="79" t="s">
        <v>65</v>
      </c>
      <c r="B17" s="96"/>
      <c r="C17" s="143" t="s">
        <v>66</v>
      </c>
      <c r="D17" s="96"/>
    </row>
    <row r="18" s="157" customFormat="1" ht="15" customHeight="1" spans="1:4">
      <c r="A18" s="79"/>
      <c r="B18" s="96"/>
      <c r="C18" s="145" t="s">
        <v>67</v>
      </c>
      <c r="D18" s="96"/>
    </row>
    <row r="19" s="157" customFormat="1" ht="15" customHeight="1" spans="1:4">
      <c r="A19" s="79"/>
      <c r="B19" s="96"/>
      <c r="C19" s="145" t="s">
        <v>68</v>
      </c>
      <c r="D19" s="96"/>
    </row>
    <row r="20" s="157" customFormat="1" ht="15" customHeight="1" spans="1:4">
      <c r="A20" s="160"/>
      <c r="B20" s="96"/>
      <c r="C20" s="143" t="s">
        <v>69</v>
      </c>
      <c r="D20" s="96"/>
    </row>
    <row r="21" s="157" customFormat="1" ht="15" customHeight="1" spans="1:4">
      <c r="A21" s="160"/>
      <c r="B21" s="96"/>
      <c r="C21" s="145" t="s">
        <v>70</v>
      </c>
      <c r="D21" s="96"/>
    </row>
    <row r="22" s="157" customFormat="1" ht="15" customHeight="1" spans="1:4">
      <c r="A22" s="160"/>
      <c r="B22" s="96"/>
      <c r="C22" s="145" t="s">
        <v>71</v>
      </c>
      <c r="D22" s="96">
        <v>16.24</v>
      </c>
    </row>
    <row r="23" s="157" customFormat="1" ht="15" customHeight="1" spans="1:4">
      <c r="A23" s="160"/>
      <c r="B23" s="96"/>
      <c r="C23" s="143" t="s">
        <v>72</v>
      </c>
      <c r="D23" s="96"/>
    </row>
    <row r="24" s="157" customFormat="1" ht="15" customHeight="1" spans="1:4">
      <c r="A24" s="160"/>
      <c r="B24" s="96"/>
      <c r="C24" s="145" t="s">
        <v>73</v>
      </c>
      <c r="D24" s="96"/>
    </row>
    <row r="25" s="157" customFormat="1" ht="15" customHeight="1" spans="1:4">
      <c r="A25" s="160"/>
      <c r="B25" s="96"/>
      <c r="C25" s="143" t="s">
        <v>74</v>
      </c>
      <c r="D25" s="96"/>
    </row>
    <row r="26" s="157" customFormat="1" ht="15" customHeight="1" spans="1:4">
      <c r="A26" s="160"/>
      <c r="B26" s="96"/>
      <c r="C26" s="145" t="s">
        <v>75</v>
      </c>
      <c r="D26" s="96"/>
    </row>
    <row r="27" s="157" customFormat="1" ht="15" customHeight="1" spans="1:4">
      <c r="A27" s="160"/>
      <c r="B27" s="96"/>
      <c r="C27" s="145" t="s">
        <v>76</v>
      </c>
      <c r="D27" s="96"/>
    </row>
    <row r="28" s="157" customFormat="1" ht="15" customHeight="1" spans="1:4">
      <c r="A28" s="160"/>
      <c r="B28" s="96"/>
      <c r="C28" s="146" t="s">
        <v>77</v>
      </c>
      <c r="D28" s="96"/>
    </row>
    <row r="29" s="157" customFormat="1" ht="15" customHeight="1" spans="1:4">
      <c r="A29" s="160"/>
      <c r="B29" s="96"/>
      <c r="C29" s="143" t="s">
        <v>78</v>
      </c>
      <c r="D29" s="96"/>
    </row>
    <row r="30" s="157" customFormat="1" ht="15" customHeight="1" spans="1:4">
      <c r="A30" s="160"/>
      <c r="B30" s="96"/>
      <c r="C30" s="143"/>
      <c r="D30" s="96"/>
    </row>
    <row r="31" s="157" customFormat="1" ht="15" customHeight="1" spans="1:4">
      <c r="A31" s="160" t="s">
        <v>79</v>
      </c>
      <c r="B31" s="96"/>
      <c r="C31" s="143" t="s">
        <v>80</v>
      </c>
      <c r="D31" s="96"/>
    </row>
    <row r="32" s="157" customFormat="1" ht="15" customHeight="1" spans="1:4">
      <c r="A32" s="160"/>
      <c r="B32" s="96"/>
      <c r="C32" s="161"/>
      <c r="D32" s="96"/>
    </row>
    <row r="33" s="155" customFormat="1" ht="15" customHeight="1" spans="1:4">
      <c r="A33" s="139" t="s">
        <v>81</v>
      </c>
      <c r="B33" s="101">
        <f>SUM(B6,B31)</f>
        <v>286.003392</v>
      </c>
      <c r="C33" s="139" t="s">
        <v>82</v>
      </c>
      <c r="D33" s="101">
        <f>SUM(D6,D31)</f>
        <v>286</v>
      </c>
    </row>
  </sheetData>
  <mergeCells count="3">
    <mergeCell ref="A2:D2"/>
    <mergeCell ref="A4:B4"/>
    <mergeCell ref="C4:D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pane xSplit="2" ySplit="5" topLeftCell="C6" activePane="bottomRight" state="frozen"/>
      <selection/>
      <selection pane="topRight"/>
      <selection pane="bottomLeft"/>
      <selection pane="bottomRight" activeCell="C8" sqref="C8"/>
    </sheetView>
  </sheetViews>
  <sheetFormatPr defaultColWidth="9" defaultRowHeight="13.1"/>
  <cols>
    <col min="1" max="1" width="28.8285714285714" style="152" customWidth="1"/>
    <col min="2" max="10" width="13.8285714285714" style="152" customWidth="1"/>
    <col min="11" max="257" width="9.33333333333333" style="152" customWidth="1"/>
  </cols>
  <sheetData>
    <row r="1" ht="15.75" spans="1:1">
      <c r="A1" s="5" t="s">
        <v>83</v>
      </c>
    </row>
    <row r="2" ht="20.25" spans="1:10">
      <c r="A2" s="153" t="s">
        <v>84</v>
      </c>
      <c r="B2" s="153"/>
      <c r="C2" s="153"/>
      <c r="D2" s="153"/>
      <c r="E2" s="153"/>
      <c r="F2" s="153"/>
      <c r="G2" s="153"/>
      <c r="H2" s="153"/>
      <c r="I2" s="153"/>
      <c r="J2" s="153"/>
    </row>
    <row r="3" s="115" customFormat="1" ht="13.5" spans="1:10">
      <c r="A3" s="54"/>
      <c r="I3" s="2"/>
      <c r="J3" s="65" t="s">
        <v>38</v>
      </c>
    </row>
    <row r="4" s="150" customFormat="1" ht="20" customHeight="1" spans="1:10">
      <c r="A4" s="69" t="s">
        <v>85</v>
      </c>
      <c r="B4" s="69" t="s">
        <v>81</v>
      </c>
      <c r="C4" s="69" t="s">
        <v>86</v>
      </c>
      <c r="D4" s="69"/>
      <c r="E4" s="69"/>
      <c r="F4" s="69"/>
      <c r="G4" s="69" t="s">
        <v>87</v>
      </c>
      <c r="H4" s="69"/>
      <c r="I4" s="69"/>
      <c r="J4" s="69"/>
    </row>
    <row r="5" s="150" customFormat="1" ht="31.5" spans="1:10">
      <c r="A5" s="69"/>
      <c r="B5" s="69"/>
      <c r="C5" s="69" t="s">
        <v>88</v>
      </c>
      <c r="D5" s="66" t="s">
        <v>89</v>
      </c>
      <c r="E5" s="69" t="s">
        <v>90</v>
      </c>
      <c r="F5" s="66" t="s">
        <v>91</v>
      </c>
      <c r="G5" s="69" t="s">
        <v>88</v>
      </c>
      <c r="H5" s="66" t="s">
        <v>89</v>
      </c>
      <c r="I5" s="69" t="s">
        <v>90</v>
      </c>
      <c r="J5" s="66" t="s">
        <v>91</v>
      </c>
    </row>
    <row r="6" s="57" customFormat="1" ht="30" customHeight="1" spans="1:10">
      <c r="A6" s="79" t="s">
        <v>92</v>
      </c>
      <c r="B6" s="96">
        <f>SUM(C6,G6)</f>
        <v>286</v>
      </c>
      <c r="C6" s="96">
        <f>SUM(D6,E6,F6)</f>
        <v>286</v>
      </c>
      <c r="D6" s="96">
        <v>286</v>
      </c>
      <c r="E6" s="96"/>
      <c r="F6" s="96"/>
      <c r="G6" s="96">
        <f>SUM(H6,I6,J6)</f>
        <v>0</v>
      </c>
      <c r="H6" s="96"/>
      <c r="I6" s="96"/>
      <c r="J6" s="96"/>
    </row>
    <row r="7" s="57" customFormat="1" ht="30" customHeight="1" spans="1:10">
      <c r="A7" s="79"/>
      <c r="B7" s="96">
        <f>SUM(C7,G7)</f>
        <v>0</v>
      </c>
      <c r="C7" s="96">
        <f>SUM(D7,E7,F7)</f>
        <v>0</v>
      </c>
      <c r="D7" s="96"/>
      <c r="E7" s="96"/>
      <c r="F7" s="96"/>
      <c r="G7" s="96">
        <f>SUM(H7,I7,J7)</f>
        <v>0</v>
      </c>
      <c r="H7" s="96"/>
      <c r="I7" s="96"/>
      <c r="J7" s="96"/>
    </row>
    <row r="8" s="57" customFormat="1" ht="30" customHeight="1" spans="1:10">
      <c r="A8" s="79"/>
      <c r="B8" s="96">
        <f>SUM(C8,G8)</f>
        <v>0</v>
      </c>
      <c r="C8" s="96">
        <f>SUM(D8,E8,F8)</f>
        <v>0</v>
      </c>
      <c r="D8" s="96"/>
      <c r="E8" s="96"/>
      <c r="F8" s="96"/>
      <c r="G8" s="96">
        <f>SUM(H8,I8,J8)</f>
        <v>0</v>
      </c>
      <c r="H8" s="96"/>
      <c r="I8" s="96"/>
      <c r="J8" s="96"/>
    </row>
    <row r="9" s="57" customFormat="1" ht="30" customHeight="1" spans="1:10">
      <c r="A9" s="79"/>
      <c r="B9" s="96"/>
      <c r="C9" s="96"/>
      <c r="D9" s="96"/>
      <c r="E9" s="96"/>
      <c r="F9" s="96"/>
      <c r="G9" s="96"/>
      <c r="H9" s="96"/>
      <c r="I9" s="96"/>
      <c r="J9" s="96"/>
    </row>
    <row r="10" s="57" customFormat="1" ht="30" customHeight="1" spans="1:10">
      <c r="A10" s="79"/>
      <c r="B10" s="96">
        <f>SUM(C10,G10)</f>
        <v>0</v>
      </c>
      <c r="C10" s="96">
        <f>SUM(D10,E10,F10)</f>
        <v>0</v>
      </c>
      <c r="D10" s="96"/>
      <c r="E10" s="96"/>
      <c r="F10" s="96"/>
      <c r="G10" s="96">
        <f>SUM(H10,I10,J10)</f>
        <v>0</v>
      </c>
      <c r="H10" s="96"/>
      <c r="I10" s="96"/>
      <c r="J10" s="96"/>
    </row>
    <row r="11" s="57" customFormat="1" ht="30" customHeight="1" spans="1:10">
      <c r="A11" s="79"/>
      <c r="B11" s="96">
        <f>SUM(C11,G11)</f>
        <v>0</v>
      </c>
      <c r="C11" s="96">
        <f>SUM(D11,E11,F11)</f>
        <v>0</v>
      </c>
      <c r="D11" s="96"/>
      <c r="E11" s="96"/>
      <c r="F11" s="96"/>
      <c r="G11" s="96">
        <f>SUM(H11,I11,J11)</f>
        <v>0</v>
      </c>
      <c r="H11" s="96"/>
      <c r="I11" s="96"/>
      <c r="J11" s="96"/>
    </row>
    <row r="12" s="57" customFormat="1" ht="30" customHeight="1" spans="1:10">
      <c r="A12" s="79"/>
      <c r="B12" s="96">
        <f>SUM(C12,G12)</f>
        <v>0</v>
      </c>
      <c r="C12" s="96">
        <f>SUM(D12,E12,F12)</f>
        <v>0</v>
      </c>
      <c r="D12" s="96"/>
      <c r="E12" s="96"/>
      <c r="F12" s="96"/>
      <c r="G12" s="96">
        <f>SUM(H12,I12,J12)</f>
        <v>0</v>
      </c>
      <c r="H12" s="96"/>
      <c r="I12" s="96"/>
      <c r="J12" s="96"/>
    </row>
    <row r="13" s="57" customFormat="1" ht="30" customHeight="1" spans="1:10">
      <c r="A13" s="79"/>
      <c r="B13" s="96">
        <f>SUM(C13,G13)</f>
        <v>0</v>
      </c>
      <c r="C13" s="96">
        <f>SUM(D13,E13,F13)</f>
        <v>0</v>
      </c>
      <c r="D13" s="96"/>
      <c r="E13" s="96"/>
      <c r="F13" s="96"/>
      <c r="G13" s="96">
        <f>SUM(H13,I13,J13)</f>
        <v>0</v>
      </c>
      <c r="H13" s="96"/>
      <c r="I13" s="96"/>
      <c r="J13" s="96"/>
    </row>
    <row r="14" s="151" customFormat="1" ht="30" customHeight="1" spans="1:10">
      <c r="A14" s="79"/>
      <c r="B14" s="96">
        <f>SUM(C14,G14)</f>
        <v>0</v>
      </c>
      <c r="C14" s="96">
        <f>SUM(D14,E14,F14)</f>
        <v>0</v>
      </c>
      <c r="D14" s="96"/>
      <c r="E14" s="96"/>
      <c r="F14" s="96"/>
      <c r="G14" s="96">
        <f>SUM(H14,I14,J14)</f>
        <v>0</v>
      </c>
      <c r="H14" s="96"/>
      <c r="I14" s="96"/>
      <c r="J14" s="96"/>
    </row>
    <row r="15" s="58" customFormat="1" ht="30" customHeight="1" spans="1:10">
      <c r="A15" s="89" t="s">
        <v>88</v>
      </c>
      <c r="B15" s="101">
        <f t="shared" ref="B15:J15" si="0">SUM(B6:B14)</f>
        <v>286</v>
      </c>
      <c r="C15" s="101">
        <f t="shared" si="0"/>
        <v>286</v>
      </c>
      <c r="D15" s="101">
        <f t="shared" si="0"/>
        <v>286</v>
      </c>
      <c r="E15" s="101">
        <f t="shared" si="0"/>
        <v>0</v>
      </c>
      <c r="F15" s="101">
        <f t="shared" si="0"/>
        <v>0</v>
      </c>
      <c r="G15" s="101">
        <f t="shared" si="0"/>
        <v>0</v>
      </c>
      <c r="H15" s="101">
        <f t="shared" si="0"/>
        <v>0</v>
      </c>
      <c r="I15" s="101">
        <f t="shared" si="0"/>
        <v>0</v>
      </c>
      <c r="J15" s="101">
        <f t="shared" si="0"/>
        <v>0</v>
      </c>
    </row>
  </sheetData>
  <mergeCells count="5">
    <mergeCell ref="A2:J2"/>
    <mergeCell ref="C4:F4"/>
    <mergeCell ref="G4:J4"/>
    <mergeCell ref="A4:A5"/>
    <mergeCell ref="B4:B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pane xSplit="2" ySplit="5" topLeftCell="C15" activePane="bottomRight" state="frozen"/>
      <selection/>
      <selection pane="topRight"/>
      <selection pane="bottomLeft"/>
      <selection pane="bottomRight" activeCell="D9" sqref="D9"/>
    </sheetView>
  </sheetViews>
  <sheetFormatPr defaultColWidth="9" defaultRowHeight="13.1"/>
  <cols>
    <col min="1" max="1" width="28.8285714285714" style="152" customWidth="1"/>
    <col min="2" max="10" width="13.8285714285714" style="152" customWidth="1"/>
    <col min="11" max="257" width="9.33333333333333" style="152" customWidth="1"/>
  </cols>
  <sheetData>
    <row r="1" ht="15.75" spans="1:1">
      <c r="A1" s="5" t="s">
        <v>93</v>
      </c>
    </row>
    <row r="2" ht="20.25" spans="1:10">
      <c r="A2" s="153" t="s">
        <v>94</v>
      </c>
      <c r="B2" s="153"/>
      <c r="C2" s="153"/>
      <c r="D2" s="153"/>
      <c r="E2" s="153"/>
      <c r="F2" s="153"/>
      <c r="G2" s="153"/>
      <c r="H2" s="153"/>
      <c r="I2" s="153"/>
      <c r="J2" s="153"/>
    </row>
    <row r="3" s="115" customFormat="1" ht="13.5" spans="1:10">
      <c r="A3" s="54"/>
      <c r="I3" s="2"/>
      <c r="J3" s="65" t="s">
        <v>38</v>
      </c>
    </row>
    <row r="4" s="150" customFormat="1" ht="20" customHeight="1" spans="1:10">
      <c r="A4" s="69" t="s">
        <v>85</v>
      </c>
      <c r="B4" s="69" t="s">
        <v>82</v>
      </c>
      <c r="C4" s="69" t="s">
        <v>95</v>
      </c>
      <c r="D4" s="69"/>
      <c r="E4" s="69"/>
      <c r="F4" s="69"/>
      <c r="G4" s="69" t="s">
        <v>96</v>
      </c>
      <c r="H4" s="69"/>
      <c r="I4" s="69"/>
      <c r="J4" s="69"/>
    </row>
    <row r="5" s="150" customFormat="1" ht="47.25" spans="1:10">
      <c r="A5" s="69"/>
      <c r="B5" s="69"/>
      <c r="C5" s="69" t="s">
        <v>88</v>
      </c>
      <c r="D5" s="66" t="s">
        <v>97</v>
      </c>
      <c r="E5" s="69" t="s">
        <v>98</v>
      </c>
      <c r="F5" s="66" t="s">
        <v>99</v>
      </c>
      <c r="G5" s="69" t="s">
        <v>88</v>
      </c>
      <c r="H5" s="66" t="s">
        <v>100</v>
      </c>
      <c r="I5" s="69" t="s">
        <v>101</v>
      </c>
      <c r="J5" s="66" t="s">
        <v>102</v>
      </c>
    </row>
    <row r="6" s="57" customFormat="1" ht="30" customHeight="1" spans="1:10">
      <c r="A6" s="79" t="s">
        <v>92</v>
      </c>
      <c r="B6" s="96">
        <f>C6+G6</f>
        <v>286</v>
      </c>
      <c r="C6" s="96">
        <f>SUM(D6,E6,F6)</f>
        <v>286</v>
      </c>
      <c r="D6" s="96">
        <v>286</v>
      </c>
      <c r="E6" s="96"/>
      <c r="F6" s="96"/>
      <c r="G6" s="96">
        <f>SUM(H6,I6,J6)</f>
        <v>0</v>
      </c>
      <c r="H6" s="96"/>
      <c r="I6" s="96"/>
      <c r="J6" s="96"/>
    </row>
    <row r="7" s="57" customFormat="1" ht="30" customHeight="1" spans="1:10">
      <c r="A7" s="79"/>
      <c r="B7" s="96">
        <f>SUM(C7,G7)</f>
        <v>0</v>
      </c>
      <c r="C7" s="96">
        <f>SUM(D7,E7,F7)</f>
        <v>0</v>
      </c>
      <c r="D7" s="96"/>
      <c r="E7" s="96"/>
      <c r="F7" s="96"/>
      <c r="G7" s="96">
        <f>SUM(H7,I7,J7)</f>
        <v>0</v>
      </c>
      <c r="H7" s="96"/>
      <c r="I7" s="96"/>
      <c r="J7" s="96"/>
    </row>
    <row r="8" s="57" customFormat="1" ht="30" customHeight="1" spans="1:10">
      <c r="A8" s="79"/>
      <c r="B8" s="96">
        <f>SUM(C8,G8)</f>
        <v>0</v>
      </c>
      <c r="C8" s="96">
        <f>SUM(D8,E8,F8)</f>
        <v>0</v>
      </c>
      <c r="D8" s="96"/>
      <c r="E8" s="96"/>
      <c r="F8" s="96"/>
      <c r="G8" s="96">
        <f>SUM(H8,I8,J8)</f>
        <v>0</v>
      </c>
      <c r="H8" s="96"/>
      <c r="I8" s="96"/>
      <c r="J8" s="96"/>
    </row>
    <row r="9" s="57" customFormat="1" ht="30" customHeight="1" spans="1:10">
      <c r="A9" s="79"/>
      <c r="B9" s="96"/>
      <c r="C9" s="96"/>
      <c r="D9" s="96"/>
      <c r="E9" s="96"/>
      <c r="F9" s="96"/>
      <c r="G9" s="96"/>
      <c r="H9" s="96"/>
      <c r="I9" s="96"/>
      <c r="J9" s="96"/>
    </row>
    <row r="10" s="57" customFormat="1" ht="30" customHeight="1" spans="1:10">
      <c r="A10" s="79"/>
      <c r="B10" s="96">
        <f t="shared" ref="B10:B17" si="0">SUM(C10,G10)</f>
        <v>0</v>
      </c>
      <c r="C10" s="96">
        <f t="shared" ref="C10:C17" si="1">SUM(D10,E10,F10)</f>
        <v>0</v>
      </c>
      <c r="D10" s="96"/>
      <c r="E10" s="96"/>
      <c r="F10" s="96"/>
      <c r="G10" s="96">
        <f t="shared" ref="G10:G17" si="2">SUM(H10,I10,J10)</f>
        <v>0</v>
      </c>
      <c r="H10" s="96"/>
      <c r="I10" s="96"/>
      <c r="J10" s="96"/>
    </row>
    <row r="11" s="57" customFormat="1" ht="30" customHeight="1" spans="1:10">
      <c r="A11" s="79"/>
      <c r="B11" s="96">
        <f t="shared" si="0"/>
        <v>0</v>
      </c>
      <c r="C11" s="96">
        <f t="shared" si="1"/>
        <v>0</v>
      </c>
      <c r="D11" s="96"/>
      <c r="E11" s="96"/>
      <c r="F11" s="96"/>
      <c r="G11" s="96">
        <f t="shared" si="2"/>
        <v>0</v>
      </c>
      <c r="H11" s="96"/>
      <c r="I11" s="96"/>
      <c r="J11" s="96"/>
    </row>
    <row r="12" s="57" customFormat="1" ht="30" customHeight="1" spans="1:10">
      <c r="A12" s="79"/>
      <c r="B12" s="96">
        <f t="shared" si="0"/>
        <v>0</v>
      </c>
      <c r="C12" s="96">
        <f t="shared" si="1"/>
        <v>0</v>
      </c>
      <c r="D12" s="96"/>
      <c r="E12" s="96"/>
      <c r="F12" s="96"/>
      <c r="G12" s="96">
        <f t="shared" si="2"/>
        <v>0</v>
      </c>
      <c r="H12" s="96"/>
      <c r="I12" s="96"/>
      <c r="J12" s="96"/>
    </row>
    <row r="13" s="57" customFormat="1" ht="30" customHeight="1" spans="1:10">
      <c r="A13" s="79"/>
      <c r="B13" s="96">
        <f t="shared" si="0"/>
        <v>0</v>
      </c>
      <c r="C13" s="96">
        <f t="shared" si="1"/>
        <v>0</v>
      </c>
      <c r="D13" s="96"/>
      <c r="E13" s="96"/>
      <c r="F13" s="96"/>
      <c r="G13" s="96">
        <f t="shared" si="2"/>
        <v>0</v>
      </c>
      <c r="H13" s="96"/>
      <c r="I13" s="96"/>
      <c r="J13" s="96"/>
    </row>
    <row r="14" s="57" customFormat="1" ht="30" customHeight="1" spans="1:10">
      <c r="A14" s="79"/>
      <c r="B14" s="96">
        <f t="shared" si="0"/>
        <v>0</v>
      </c>
      <c r="C14" s="96">
        <f t="shared" si="1"/>
        <v>0</v>
      </c>
      <c r="D14" s="96"/>
      <c r="E14" s="96"/>
      <c r="F14" s="96"/>
      <c r="G14" s="96">
        <f t="shared" si="2"/>
        <v>0</v>
      </c>
      <c r="H14" s="96"/>
      <c r="I14" s="96"/>
      <c r="J14" s="96"/>
    </row>
    <row r="15" s="57" customFormat="1" ht="30" customHeight="1" spans="1:10">
      <c r="A15" s="79"/>
      <c r="B15" s="96">
        <f t="shared" si="0"/>
        <v>0</v>
      </c>
      <c r="C15" s="96">
        <f t="shared" si="1"/>
        <v>0</v>
      </c>
      <c r="D15" s="96"/>
      <c r="E15" s="96"/>
      <c r="F15" s="96"/>
      <c r="G15" s="96">
        <f t="shared" si="2"/>
        <v>0</v>
      </c>
      <c r="H15" s="96"/>
      <c r="I15" s="96"/>
      <c r="J15" s="96"/>
    </row>
    <row r="16" s="151" customFormat="1" ht="30" customHeight="1" spans="1:10">
      <c r="A16" s="79"/>
      <c r="B16" s="96">
        <f t="shared" si="0"/>
        <v>0</v>
      </c>
      <c r="C16" s="96">
        <f t="shared" si="1"/>
        <v>0</v>
      </c>
      <c r="D16" s="96"/>
      <c r="E16" s="96"/>
      <c r="F16" s="96"/>
      <c r="G16" s="96">
        <f t="shared" si="2"/>
        <v>0</v>
      </c>
      <c r="H16" s="96"/>
      <c r="I16" s="96"/>
      <c r="J16" s="96"/>
    </row>
    <row r="17" s="151" customFormat="1" ht="30" customHeight="1" spans="1:10">
      <c r="A17" s="79"/>
      <c r="B17" s="96">
        <f t="shared" si="0"/>
        <v>0</v>
      </c>
      <c r="C17" s="96">
        <f t="shared" si="1"/>
        <v>0</v>
      </c>
      <c r="D17" s="96"/>
      <c r="E17" s="96"/>
      <c r="F17" s="96"/>
      <c r="G17" s="96">
        <f t="shared" si="2"/>
        <v>0</v>
      </c>
      <c r="H17" s="96"/>
      <c r="I17" s="96"/>
      <c r="J17" s="96"/>
    </row>
    <row r="18" s="151" customFormat="1" ht="30" customHeight="1" spans="1:10">
      <c r="A18" s="89" t="s">
        <v>88</v>
      </c>
      <c r="B18" s="101">
        <f t="shared" ref="B18:J18" si="3">SUM(B6:B17)</f>
        <v>286</v>
      </c>
      <c r="C18" s="101">
        <f t="shared" si="3"/>
        <v>286</v>
      </c>
      <c r="D18" s="101">
        <f t="shared" si="3"/>
        <v>286</v>
      </c>
      <c r="E18" s="101">
        <f t="shared" si="3"/>
        <v>0</v>
      </c>
      <c r="F18" s="101">
        <f t="shared" si="3"/>
        <v>0</v>
      </c>
      <c r="G18" s="101">
        <f t="shared" si="3"/>
        <v>0</v>
      </c>
      <c r="H18" s="101">
        <f t="shared" si="3"/>
        <v>0</v>
      </c>
      <c r="I18" s="101">
        <f t="shared" si="3"/>
        <v>0</v>
      </c>
      <c r="J18" s="101">
        <f t="shared" si="3"/>
        <v>0</v>
      </c>
    </row>
  </sheetData>
  <mergeCells count="5">
    <mergeCell ref="A2:J2"/>
    <mergeCell ref="C4:F4"/>
    <mergeCell ref="G4:J4"/>
    <mergeCell ref="A4:A5"/>
    <mergeCell ref="B4:B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pane xSplit="2" ySplit="5" topLeftCell="C6" activePane="bottomRight" state="frozen"/>
      <selection/>
      <selection pane="topRight"/>
      <selection pane="bottomLeft"/>
      <selection pane="bottomRight" activeCell="B9" sqref="B9"/>
    </sheetView>
  </sheetViews>
  <sheetFormatPr defaultColWidth="9" defaultRowHeight="13.1" outlineLevelCol="3"/>
  <cols>
    <col min="1" max="1" width="41" style="119" customWidth="1"/>
    <col min="2" max="2" width="25.8285714285714" style="119" customWidth="1"/>
    <col min="3" max="3" width="55.8285714285714" style="119" customWidth="1"/>
    <col min="4" max="4" width="25.8285714285714" style="119" customWidth="1"/>
    <col min="5" max="257" width="10.6666666666667" style="60" customWidth="1"/>
  </cols>
  <sheetData>
    <row r="1" s="60" customFormat="1" ht="15.75" spans="1:4">
      <c r="A1" s="5" t="s">
        <v>103</v>
      </c>
      <c r="B1" s="119"/>
      <c r="C1" s="119"/>
      <c r="D1" s="119"/>
    </row>
    <row r="2" s="91" customFormat="1" ht="20.25" spans="1:4">
      <c r="A2" s="120" t="s">
        <v>104</v>
      </c>
      <c r="B2" s="120"/>
      <c r="C2" s="120"/>
      <c r="D2" s="120"/>
    </row>
    <row r="3" s="2" customFormat="1" ht="13.5" spans="1:4">
      <c r="A3" s="54" t="s">
        <v>37</v>
      </c>
      <c r="B3" s="138"/>
      <c r="C3" s="138"/>
      <c r="D3" s="65" t="s">
        <v>38</v>
      </c>
    </row>
    <row r="4" s="137" customFormat="1" ht="15" customHeight="1" spans="1:4">
      <c r="A4" s="139" t="s">
        <v>39</v>
      </c>
      <c r="B4" s="140"/>
      <c r="C4" s="139" t="s">
        <v>40</v>
      </c>
      <c r="D4" s="139"/>
    </row>
    <row r="5" s="137" customFormat="1" ht="15" customHeight="1" spans="1:4">
      <c r="A5" s="139" t="s">
        <v>105</v>
      </c>
      <c r="B5" s="141" t="s">
        <v>42</v>
      </c>
      <c r="C5" s="139" t="s">
        <v>105</v>
      </c>
      <c r="D5" s="141" t="s">
        <v>42</v>
      </c>
    </row>
    <row r="6" s="2" customFormat="1" ht="15" customHeight="1" spans="1:4">
      <c r="A6" s="79" t="s">
        <v>43</v>
      </c>
      <c r="B6" s="142">
        <f>B7</f>
        <v>286</v>
      </c>
      <c r="C6" s="79" t="s">
        <v>44</v>
      </c>
      <c r="D6" s="142">
        <v>286</v>
      </c>
    </row>
    <row r="7" s="2" customFormat="1" ht="15" customHeight="1" spans="1:4">
      <c r="A7" s="143" t="s">
        <v>106</v>
      </c>
      <c r="B7" s="142">
        <v>286</v>
      </c>
      <c r="C7" s="143" t="s">
        <v>46</v>
      </c>
      <c r="D7" s="142">
        <v>184.51</v>
      </c>
    </row>
    <row r="8" s="2" customFormat="1" ht="15" customHeight="1" spans="1:4">
      <c r="A8" s="143" t="s">
        <v>107</v>
      </c>
      <c r="B8" s="142"/>
      <c r="C8" s="143" t="s">
        <v>48</v>
      </c>
      <c r="D8" s="142"/>
    </row>
    <row r="9" s="2" customFormat="1" ht="15" customHeight="1" spans="1:4">
      <c r="A9" s="143" t="s">
        <v>108</v>
      </c>
      <c r="B9" s="142"/>
      <c r="C9" s="143" t="s">
        <v>50</v>
      </c>
      <c r="D9" s="142"/>
    </row>
    <row r="10" s="2" customFormat="1" ht="15" customHeight="1" spans="1:4">
      <c r="A10" s="143"/>
      <c r="B10" s="142"/>
      <c r="C10" s="143" t="s">
        <v>52</v>
      </c>
      <c r="D10" s="142"/>
    </row>
    <row r="11" s="2" customFormat="1" ht="15" customHeight="1" spans="1:4">
      <c r="A11" s="143"/>
      <c r="B11" s="142"/>
      <c r="C11" s="143" t="s">
        <v>54</v>
      </c>
      <c r="D11" s="142"/>
    </row>
    <row r="12" s="2" customFormat="1" ht="15" customHeight="1" spans="1:4">
      <c r="A12" s="144"/>
      <c r="B12" s="142"/>
      <c r="C12" s="143" t="s">
        <v>56</v>
      </c>
      <c r="D12" s="142"/>
    </row>
    <row r="13" s="2" customFormat="1" ht="15" customHeight="1" spans="1:4">
      <c r="A13" s="143"/>
      <c r="B13" s="142"/>
      <c r="C13" s="143" t="s">
        <v>58</v>
      </c>
      <c r="D13" s="142">
        <v>72.28</v>
      </c>
    </row>
    <row r="14" s="2" customFormat="1" ht="15" customHeight="1" spans="1:4">
      <c r="A14" s="143"/>
      <c r="B14" s="142"/>
      <c r="C14" s="143" t="s">
        <v>60</v>
      </c>
      <c r="D14" s="142">
        <v>12.98</v>
      </c>
    </row>
    <row r="15" s="2" customFormat="1" ht="15" customHeight="1" spans="1:4">
      <c r="A15" s="143"/>
      <c r="B15" s="142"/>
      <c r="C15" s="143" t="s">
        <v>62</v>
      </c>
      <c r="D15" s="142"/>
    </row>
    <row r="16" s="2" customFormat="1" ht="15" customHeight="1" spans="1:4">
      <c r="A16" s="143"/>
      <c r="B16" s="142"/>
      <c r="C16" s="143" t="s">
        <v>64</v>
      </c>
      <c r="D16" s="142"/>
    </row>
    <row r="17" s="2" customFormat="1" ht="15" customHeight="1" spans="1:4">
      <c r="A17" s="143"/>
      <c r="B17" s="142"/>
      <c r="C17" s="143" t="s">
        <v>66</v>
      </c>
      <c r="D17" s="142"/>
    </row>
    <row r="18" s="2" customFormat="1" ht="15" customHeight="1" spans="1:4">
      <c r="A18" s="143"/>
      <c r="B18" s="142"/>
      <c r="C18" s="145" t="s">
        <v>67</v>
      </c>
      <c r="D18" s="142"/>
    </row>
    <row r="19" s="2" customFormat="1" ht="15" customHeight="1" spans="1:4">
      <c r="A19" s="143"/>
      <c r="B19" s="142"/>
      <c r="C19" s="145" t="s">
        <v>68</v>
      </c>
      <c r="D19" s="142"/>
    </row>
    <row r="20" s="2" customFormat="1" ht="15" customHeight="1" spans="1:4">
      <c r="A20" s="143"/>
      <c r="B20" s="142"/>
      <c r="C20" s="143" t="s">
        <v>69</v>
      </c>
      <c r="D20" s="142"/>
    </row>
    <row r="21" s="2" customFormat="1" ht="15" customHeight="1" spans="1:4">
      <c r="A21" s="143"/>
      <c r="B21" s="142"/>
      <c r="C21" s="145" t="s">
        <v>70</v>
      </c>
      <c r="D21" s="142"/>
    </row>
    <row r="22" s="2" customFormat="1" ht="15" customHeight="1" spans="1:4">
      <c r="A22" s="143"/>
      <c r="B22" s="142"/>
      <c r="C22" s="145" t="s">
        <v>71</v>
      </c>
      <c r="D22" s="142">
        <v>16.24</v>
      </c>
    </row>
    <row r="23" s="2" customFormat="1" ht="15" customHeight="1" spans="1:4">
      <c r="A23" s="143"/>
      <c r="B23" s="142"/>
      <c r="C23" s="143" t="s">
        <v>72</v>
      </c>
      <c r="D23" s="142"/>
    </row>
    <row r="24" s="2" customFormat="1" ht="15" customHeight="1" spans="1:4">
      <c r="A24" s="143"/>
      <c r="B24" s="142"/>
      <c r="C24" s="145" t="s">
        <v>73</v>
      </c>
      <c r="D24" s="142"/>
    </row>
    <row r="25" s="2" customFormat="1" ht="15" customHeight="1" spans="1:4">
      <c r="A25" s="143"/>
      <c r="B25" s="142"/>
      <c r="C25" s="143" t="s">
        <v>74</v>
      </c>
      <c r="D25" s="142"/>
    </row>
    <row r="26" s="2" customFormat="1" ht="15" customHeight="1" spans="1:4">
      <c r="A26" s="143"/>
      <c r="B26" s="142"/>
      <c r="C26" s="145" t="s">
        <v>75</v>
      </c>
      <c r="D26" s="142"/>
    </row>
    <row r="27" s="2" customFormat="1" ht="15" customHeight="1" spans="1:4">
      <c r="A27" s="143"/>
      <c r="B27" s="142"/>
      <c r="C27" s="145" t="s">
        <v>76</v>
      </c>
      <c r="D27" s="142"/>
    </row>
    <row r="28" s="2" customFormat="1" ht="15" customHeight="1" spans="1:4">
      <c r="A28" s="143"/>
      <c r="B28" s="142"/>
      <c r="C28" s="146" t="s">
        <v>77</v>
      </c>
      <c r="D28" s="142"/>
    </row>
    <row r="29" s="2" customFormat="1" ht="15" customHeight="1" spans="1:4">
      <c r="A29" s="143"/>
      <c r="B29" s="142"/>
      <c r="C29" s="143" t="s">
        <v>78</v>
      </c>
      <c r="D29" s="142"/>
    </row>
    <row r="30" s="2" customFormat="1" ht="15" customHeight="1" spans="1:4">
      <c r="A30" s="143"/>
      <c r="B30" s="142"/>
      <c r="C30" s="147"/>
      <c r="D30" s="142"/>
    </row>
    <row r="31" s="2" customFormat="1" ht="15" customHeight="1" spans="1:4">
      <c r="A31" s="143" t="s">
        <v>79</v>
      </c>
      <c r="B31" s="142"/>
      <c r="C31" s="143" t="s">
        <v>80</v>
      </c>
      <c r="D31" s="142"/>
    </row>
    <row r="32" s="2" customFormat="1" ht="15" customHeight="1" spans="1:4">
      <c r="A32" s="147"/>
      <c r="B32" s="142"/>
      <c r="C32" s="148"/>
      <c r="D32" s="142"/>
    </row>
    <row r="33" s="93" customFormat="1" ht="15" customHeight="1" spans="1:4">
      <c r="A33" s="139" t="s">
        <v>81</v>
      </c>
      <c r="B33" s="149">
        <f>SUM(B6,B31)</f>
        <v>286</v>
      </c>
      <c r="C33" s="141" t="s">
        <v>82</v>
      </c>
      <c r="D33" s="149">
        <v>286</v>
      </c>
    </row>
  </sheetData>
  <mergeCells count="3">
    <mergeCell ref="A2:D2"/>
    <mergeCell ref="A4:B4"/>
    <mergeCell ref="C4:D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pane xSplit="2" ySplit="5" topLeftCell="C6" activePane="bottomRight" state="frozen"/>
      <selection/>
      <selection pane="topRight"/>
      <selection pane="bottomLeft"/>
      <selection pane="bottomRight" activeCell="L7" sqref="L7"/>
    </sheetView>
  </sheetViews>
  <sheetFormatPr defaultColWidth="9" defaultRowHeight="13.1"/>
  <cols>
    <col min="1" max="1" width="12.8285714285714" style="59" customWidth="1"/>
    <col min="2" max="2" width="38.8285714285714" style="59" customWidth="1"/>
    <col min="3" max="3" width="13.8285714285714" style="59" customWidth="1"/>
    <col min="4" max="6" width="13.8285714285714" style="60" customWidth="1"/>
    <col min="7" max="8" width="13.8285714285714" style="105" customWidth="1"/>
    <col min="9" max="9" width="13.8285714285714" style="60" customWidth="1"/>
    <col min="10" max="257" width="9.33333333333333" style="60" customWidth="1"/>
  </cols>
  <sheetData>
    <row r="1" ht="15.75" spans="1:1">
      <c r="A1" s="5" t="s">
        <v>109</v>
      </c>
    </row>
    <row r="2" ht="20.25" spans="1:9">
      <c r="A2" s="61" t="s">
        <v>110</v>
      </c>
      <c r="B2" s="61"/>
      <c r="C2" s="61"/>
      <c r="D2" s="106"/>
      <c r="E2" s="106"/>
      <c r="F2" s="106"/>
      <c r="G2" s="107"/>
      <c r="H2" s="107"/>
      <c r="I2" s="62"/>
    </row>
    <row r="3" s="2" customFormat="1" ht="13.5" spans="1:9">
      <c r="A3" s="54"/>
      <c r="B3" s="108"/>
      <c r="C3" s="108"/>
      <c r="D3" s="109"/>
      <c r="E3" s="2"/>
      <c r="F3" s="2"/>
      <c r="G3" s="110"/>
      <c r="H3" s="110"/>
      <c r="I3" s="54" t="s">
        <v>38</v>
      </c>
    </row>
    <row r="4" s="104" customFormat="1" ht="25" customHeight="1" spans="1:9">
      <c r="A4" s="66" t="s">
        <v>111</v>
      </c>
      <c r="B4" s="67" t="s">
        <v>112</v>
      </c>
      <c r="C4" s="111" t="s">
        <v>113</v>
      </c>
      <c r="D4" s="112" t="s">
        <v>114</v>
      </c>
      <c r="E4" s="112"/>
      <c r="F4" s="112"/>
      <c r="G4" s="112" t="s">
        <v>115</v>
      </c>
      <c r="H4" s="112"/>
      <c r="I4" s="112"/>
    </row>
    <row r="5" s="104" customFormat="1" ht="31.5" spans="1:9">
      <c r="A5" s="71"/>
      <c r="B5" s="72"/>
      <c r="C5" s="111"/>
      <c r="D5" s="112" t="s">
        <v>116</v>
      </c>
      <c r="E5" s="112" t="s">
        <v>117</v>
      </c>
      <c r="F5" s="112" t="s">
        <v>118</v>
      </c>
      <c r="G5" s="112" t="s">
        <v>116</v>
      </c>
      <c r="H5" s="69" t="s">
        <v>119</v>
      </c>
      <c r="I5" s="69" t="s">
        <v>120</v>
      </c>
    </row>
    <row r="6" s="56" customFormat="1" ht="25" customHeight="1" spans="1:9">
      <c r="A6" s="74"/>
      <c r="B6" s="79" t="s">
        <v>121</v>
      </c>
      <c r="C6" s="76">
        <f>SUM(C7:C21)/3</f>
        <v>286.0033</v>
      </c>
      <c r="D6" s="76">
        <f>SUM(D7:D21)/3</f>
        <v>273.0033</v>
      </c>
      <c r="E6" s="76">
        <f>SUM(E7:E21)/3</f>
        <v>259.5397</v>
      </c>
      <c r="F6" s="76">
        <f>SUM(F7:F21)/3</f>
        <v>13.4636</v>
      </c>
      <c r="G6" s="76">
        <f>H6+I6</f>
        <v>13</v>
      </c>
      <c r="H6" s="76">
        <f>H7</f>
        <v>13</v>
      </c>
      <c r="I6" s="76"/>
    </row>
    <row r="7" s="56" customFormat="1" ht="27" customHeight="1" spans="1:9">
      <c r="A7" s="79" t="s">
        <v>122</v>
      </c>
      <c r="B7" s="79" t="s">
        <v>123</v>
      </c>
      <c r="C7" s="76">
        <f>SUM(C8:C10)/2</f>
        <v>184.5056</v>
      </c>
      <c r="D7" s="76">
        <f>SUM(D8:D10)/2</f>
        <v>171.5056</v>
      </c>
      <c r="E7" s="76">
        <f>E8</f>
        <v>158.042</v>
      </c>
      <c r="F7" s="76">
        <f>F8</f>
        <v>13.4636</v>
      </c>
      <c r="G7" s="76">
        <f>G8</f>
        <v>13</v>
      </c>
      <c r="H7" s="76">
        <f>H8</f>
        <v>13</v>
      </c>
      <c r="I7" s="76"/>
    </row>
    <row r="8" s="57" customFormat="1" ht="27" customHeight="1" spans="1:9">
      <c r="A8" s="79" t="s">
        <v>124</v>
      </c>
      <c r="B8" s="79" t="s">
        <v>125</v>
      </c>
      <c r="C8" s="76">
        <f>C9+C10</f>
        <v>184.5056</v>
      </c>
      <c r="D8" s="76">
        <f>E8+F8</f>
        <v>171.5056</v>
      </c>
      <c r="E8" s="76">
        <f>E9+E10</f>
        <v>158.042</v>
      </c>
      <c r="F8" s="76">
        <f>F9+F10</f>
        <v>13.4636</v>
      </c>
      <c r="G8" s="113">
        <f>SUM(H8:I8)</f>
        <v>13</v>
      </c>
      <c r="H8" s="76">
        <f>H10</f>
        <v>13</v>
      </c>
      <c r="I8" s="76"/>
    </row>
    <row r="9" s="57" customFormat="1" ht="27" customHeight="1" spans="1:9">
      <c r="A9" s="79">
        <v>2013401</v>
      </c>
      <c r="B9" s="79" t="s">
        <v>126</v>
      </c>
      <c r="C9" s="76">
        <f>D9</f>
        <v>171.5056</v>
      </c>
      <c r="D9" s="76">
        <f>E9+F9</f>
        <v>171.5056</v>
      </c>
      <c r="E9" s="76">
        <v>158.042</v>
      </c>
      <c r="F9" s="76">
        <v>13.4636</v>
      </c>
      <c r="G9" s="113"/>
      <c r="H9" s="76"/>
      <c r="I9" s="76"/>
    </row>
    <row r="10" s="57" customFormat="1" ht="27" customHeight="1" spans="1:9">
      <c r="A10" s="79">
        <v>2013402</v>
      </c>
      <c r="B10" s="79" t="s">
        <v>127</v>
      </c>
      <c r="C10" s="76">
        <f>G10</f>
        <v>13</v>
      </c>
      <c r="D10" s="76"/>
      <c r="E10" s="76"/>
      <c r="F10" s="76"/>
      <c r="G10" s="113">
        <f t="shared" ref="G10:G17" si="0">SUM(H10:I10)</f>
        <v>13</v>
      </c>
      <c r="H10" s="76">
        <v>13</v>
      </c>
      <c r="I10" s="76"/>
    </row>
    <row r="11" s="57" customFormat="1" ht="27" customHeight="1" spans="1:9">
      <c r="A11" s="79" t="s">
        <v>128</v>
      </c>
      <c r="B11" s="79" t="s">
        <v>129</v>
      </c>
      <c r="C11" s="76">
        <f>C12</f>
        <v>72.2829</v>
      </c>
      <c r="D11" s="76">
        <f>D12</f>
        <v>72.2829</v>
      </c>
      <c r="E11" s="76">
        <f>E12</f>
        <v>72.2829</v>
      </c>
      <c r="F11" s="76"/>
      <c r="G11" s="113">
        <f t="shared" si="0"/>
        <v>0</v>
      </c>
      <c r="H11" s="76"/>
      <c r="I11" s="76"/>
    </row>
    <row r="12" s="57" customFormat="1" ht="27" customHeight="1" spans="1:9">
      <c r="A12" s="79" t="s">
        <v>130</v>
      </c>
      <c r="B12" s="79" t="s">
        <v>131</v>
      </c>
      <c r="C12" s="76">
        <f>C13+C14</f>
        <v>72.2829</v>
      </c>
      <c r="D12" s="76">
        <f>D13+D14</f>
        <v>72.2829</v>
      </c>
      <c r="E12" s="76">
        <f>E13+E14</f>
        <v>72.2829</v>
      </c>
      <c r="F12" s="76"/>
      <c r="G12" s="113">
        <f t="shared" si="0"/>
        <v>0</v>
      </c>
      <c r="H12" s="76"/>
      <c r="I12" s="76"/>
    </row>
    <row r="13" s="57" customFormat="1" ht="27" customHeight="1" spans="1:9">
      <c r="A13" s="79" t="s">
        <v>132</v>
      </c>
      <c r="B13" s="79" t="s">
        <v>133</v>
      </c>
      <c r="C13" s="76">
        <f>SUM(E13:G13)</f>
        <v>56.36</v>
      </c>
      <c r="D13" s="76">
        <f>SUM(E13:F13)</f>
        <v>56.36</v>
      </c>
      <c r="E13" s="76">
        <v>56.36</v>
      </c>
      <c r="F13" s="76"/>
      <c r="G13" s="113">
        <f t="shared" si="0"/>
        <v>0</v>
      </c>
      <c r="H13" s="76"/>
      <c r="I13" s="76"/>
    </row>
    <row r="14" s="57" customFormat="1" ht="27" customHeight="1" spans="1:9">
      <c r="A14" s="79" t="s">
        <v>134</v>
      </c>
      <c r="B14" s="79" t="s">
        <v>135</v>
      </c>
      <c r="C14" s="76">
        <f>SUM(E14:G14)</f>
        <v>15.9229</v>
      </c>
      <c r="D14" s="76">
        <f>SUM(E14:F14)</f>
        <v>15.9229</v>
      </c>
      <c r="E14" s="76">
        <v>15.9229</v>
      </c>
      <c r="F14" s="76"/>
      <c r="G14" s="113">
        <f t="shared" si="0"/>
        <v>0</v>
      </c>
      <c r="H14" s="114"/>
      <c r="I14" s="76"/>
    </row>
    <row r="15" s="57" customFormat="1" ht="27" customHeight="1" spans="1:9">
      <c r="A15" s="79" t="s">
        <v>136</v>
      </c>
      <c r="B15" s="79" t="s">
        <v>137</v>
      </c>
      <c r="C15" s="76">
        <f>C16</f>
        <v>12.9764</v>
      </c>
      <c r="D15" s="76">
        <f>D16</f>
        <v>12.9764</v>
      </c>
      <c r="E15" s="76">
        <f>E16</f>
        <v>12.9764</v>
      </c>
      <c r="F15" s="76"/>
      <c r="G15" s="113">
        <f t="shared" si="0"/>
        <v>0</v>
      </c>
      <c r="H15" s="114"/>
      <c r="I15" s="76"/>
    </row>
    <row r="16" s="57" customFormat="1" ht="27" customHeight="1" spans="1:9">
      <c r="A16" s="79" t="s">
        <v>138</v>
      </c>
      <c r="B16" s="79" t="s">
        <v>139</v>
      </c>
      <c r="C16" s="76">
        <f>C17+C18</f>
        <v>12.9764</v>
      </c>
      <c r="D16" s="76">
        <f>D17+D18</f>
        <v>12.9764</v>
      </c>
      <c r="E16" s="76">
        <f>E17+E18</f>
        <v>12.9764</v>
      </c>
      <c r="F16" s="76"/>
      <c r="G16" s="113">
        <f t="shared" si="0"/>
        <v>0</v>
      </c>
      <c r="H16" s="114"/>
      <c r="I16" s="76"/>
    </row>
    <row r="17" s="57" customFormat="1" ht="27" customHeight="1" spans="1:9">
      <c r="A17" s="79" t="s">
        <v>140</v>
      </c>
      <c r="B17" s="79" t="s">
        <v>141</v>
      </c>
      <c r="C17" s="76">
        <f>SUM(E17:G17)</f>
        <v>12.5733</v>
      </c>
      <c r="D17" s="76">
        <f>SUM(E17:F17)</f>
        <v>12.5733</v>
      </c>
      <c r="E17" s="76">
        <v>12.5733</v>
      </c>
      <c r="F17" s="76"/>
      <c r="G17" s="76">
        <f t="shared" si="0"/>
        <v>0</v>
      </c>
      <c r="H17" s="76"/>
      <c r="I17" s="76"/>
    </row>
    <row r="18" ht="27" customHeight="1" spans="1:9">
      <c r="A18" s="79" t="s">
        <v>142</v>
      </c>
      <c r="B18" s="79" t="s">
        <v>143</v>
      </c>
      <c r="C18" s="76">
        <f>SUM(E18:G18)</f>
        <v>0.4031</v>
      </c>
      <c r="D18" s="76">
        <f>SUM(E18:F18)</f>
        <v>0.4031</v>
      </c>
      <c r="E18" s="76">
        <v>0.4031</v>
      </c>
      <c r="F18" s="76"/>
      <c r="G18" s="76"/>
      <c r="H18" s="76"/>
      <c r="I18" s="76"/>
    </row>
    <row r="19" ht="27" customHeight="1" spans="1:9">
      <c r="A19" s="79" t="s">
        <v>144</v>
      </c>
      <c r="B19" s="79" t="s">
        <v>145</v>
      </c>
      <c r="C19" s="76">
        <f>C20</f>
        <v>16.2384</v>
      </c>
      <c r="D19" s="76">
        <f>E19</f>
        <v>16.2384</v>
      </c>
      <c r="E19" s="76">
        <f>E20</f>
        <v>16.2384</v>
      </c>
      <c r="F19" s="76"/>
      <c r="G19" s="76"/>
      <c r="H19" s="76"/>
      <c r="I19" s="76"/>
    </row>
    <row r="20" ht="27" customHeight="1" spans="1:9">
      <c r="A20" s="79" t="s">
        <v>146</v>
      </c>
      <c r="B20" s="79" t="s">
        <v>147</v>
      </c>
      <c r="C20" s="76">
        <f>C21</f>
        <v>16.2384</v>
      </c>
      <c r="D20" s="76">
        <f>E20</f>
        <v>16.2384</v>
      </c>
      <c r="E20" s="76">
        <f>E21</f>
        <v>16.2384</v>
      </c>
      <c r="F20" s="76"/>
      <c r="G20" s="76"/>
      <c r="H20" s="76"/>
      <c r="I20" s="76"/>
    </row>
    <row r="21" ht="27" customHeight="1" spans="1:9">
      <c r="A21" s="79" t="s">
        <v>148</v>
      </c>
      <c r="B21" s="79" t="s">
        <v>149</v>
      </c>
      <c r="C21" s="76">
        <f>E21</f>
        <v>16.2384</v>
      </c>
      <c r="D21" s="76">
        <f>E21</f>
        <v>16.2384</v>
      </c>
      <c r="E21" s="76">
        <v>16.2384</v>
      </c>
      <c r="F21" s="76"/>
      <c r="G21" s="76"/>
      <c r="H21" s="76"/>
      <c r="I21" s="76"/>
    </row>
    <row r="22" ht="37" customHeight="1" spans="1:9">
      <c r="A22" s="135" t="s">
        <v>88</v>
      </c>
      <c r="B22" s="135"/>
      <c r="C22" s="136">
        <f t="shared" ref="C22:I22" si="1">SUM(C6:C21)/4</f>
        <v>286.0033</v>
      </c>
      <c r="D22" s="136">
        <f t="shared" si="1"/>
        <v>273.0033</v>
      </c>
      <c r="E22" s="136">
        <f t="shared" si="1"/>
        <v>259.5397</v>
      </c>
      <c r="F22" s="136">
        <f t="shared" si="1"/>
        <v>13.4636</v>
      </c>
      <c r="G22" s="136">
        <f t="shared" si="1"/>
        <v>13</v>
      </c>
      <c r="H22" s="136">
        <f t="shared" si="1"/>
        <v>13</v>
      </c>
      <c r="I22" s="136">
        <f t="shared" si="1"/>
        <v>0</v>
      </c>
    </row>
  </sheetData>
  <mergeCells count="7">
    <mergeCell ref="A2:I2"/>
    <mergeCell ref="D4:F4"/>
    <mergeCell ref="G4:I4"/>
    <mergeCell ref="A22:B22"/>
    <mergeCell ref="A4:A5"/>
    <mergeCell ref="B4:B5"/>
    <mergeCell ref="C4:C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pane xSplit="3" ySplit="5" topLeftCell="D6" activePane="bottomRight" state="frozen"/>
      <selection/>
      <selection pane="topRight"/>
      <selection pane="bottomLeft"/>
      <selection pane="bottomRight" activeCell="H18" sqref="H18"/>
    </sheetView>
  </sheetViews>
  <sheetFormatPr defaultColWidth="9" defaultRowHeight="13.1" outlineLevelCol="5"/>
  <cols>
    <col min="1" max="2" width="10.8285714285714" style="119" customWidth="1"/>
    <col min="3" max="3" width="55.8285714285714" style="119" customWidth="1"/>
    <col min="4" max="6" width="20.8285714285714" style="119" customWidth="1"/>
    <col min="7" max="257" width="9.33333333333333" style="119" customWidth="1"/>
  </cols>
  <sheetData>
    <row r="1" ht="15.75" spans="1:1">
      <c r="A1" s="5" t="s">
        <v>150</v>
      </c>
    </row>
    <row r="2" ht="20.25" spans="1:6">
      <c r="A2" s="120" t="s">
        <v>151</v>
      </c>
      <c r="B2" s="120"/>
      <c r="C2" s="120"/>
      <c r="D2" s="120"/>
      <c r="E2" s="120"/>
      <c r="F2" s="120"/>
    </row>
    <row r="3" s="115" customFormat="1" ht="13.5" spans="1:6">
      <c r="A3" s="54"/>
      <c r="B3" s="121"/>
      <c r="C3" s="121"/>
      <c r="D3" s="121"/>
      <c r="F3" s="65" t="s">
        <v>38</v>
      </c>
    </row>
    <row r="4" s="116" customFormat="1" ht="25" customHeight="1" spans="1:6">
      <c r="A4" s="122" t="s">
        <v>111</v>
      </c>
      <c r="B4" s="123"/>
      <c r="C4" s="122" t="s">
        <v>112</v>
      </c>
      <c r="D4" s="124" t="s">
        <v>114</v>
      </c>
      <c r="E4" s="124"/>
      <c r="F4" s="124"/>
    </row>
    <row r="5" s="116" customFormat="1" ht="25" customHeight="1" spans="1:6">
      <c r="A5" s="125" t="s">
        <v>152</v>
      </c>
      <c r="B5" s="125" t="s">
        <v>153</v>
      </c>
      <c r="C5" s="126"/>
      <c r="D5" s="127" t="s">
        <v>116</v>
      </c>
      <c r="E5" s="127" t="s">
        <v>117</v>
      </c>
      <c r="F5" s="127" t="s">
        <v>118</v>
      </c>
    </row>
    <row r="6" s="117" customFormat="1" ht="25" customHeight="1" spans="1:6">
      <c r="A6" s="128"/>
      <c r="B6" s="128"/>
      <c r="C6" s="79" t="s">
        <v>121</v>
      </c>
      <c r="D6" s="96">
        <f>SUM(D7:D25)/2</f>
        <v>286.003392</v>
      </c>
      <c r="E6" s="96">
        <f>SUM(E7:E24)/2</f>
        <v>225.2597</v>
      </c>
      <c r="F6" s="96">
        <f>SUM(F7:F24)/2</f>
        <v>23.731846</v>
      </c>
    </row>
    <row r="7" s="117" customFormat="1" ht="25" customHeight="1" spans="1:6">
      <c r="A7" s="128" t="s">
        <v>154</v>
      </c>
      <c r="B7" s="130"/>
      <c r="C7" s="131" t="s">
        <v>155</v>
      </c>
      <c r="D7" s="96">
        <f t="shared" ref="D7:D16" si="0">SUM(E7:F7)</f>
        <v>195.7797</v>
      </c>
      <c r="E7" s="96">
        <f>SUM(E8:E16)</f>
        <v>195.7797</v>
      </c>
      <c r="F7" s="96">
        <f>SUM(F8:F9)</f>
        <v>0</v>
      </c>
    </row>
    <row r="8" s="117" customFormat="1" ht="25" customHeight="1" spans="1:6">
      <c r="A8" s="128"/>
      <c r="B8" s="129" t="s">
        <v>156</v>
      </c>
      <c r="C8" s="131" t="s">
        <v>157</v>
      </c>
      <c r="D8" s="96">
        <f t="shared" si="0"/>
        <v>55.5368</v>
      </c>
      <c r="E8" s="96">
        <v>55.5368</v>
      </c>
      <c r="F8" s="96"/>
    </row>
    <row r="9" s="117" customFormat="1" ht="25" customHeight="1" spans="1:6">
      <c r="A9" s="128"/>
      <c r="B9" s="129" t="s">
        <v>158</v>
      </c>
      <c r="C9" s="131" t="s">
        <v>159</v>
      </c>
      <c r="D9" s="96">
        <f t="shared" si="0"/>
        <v>32.46</v>
      </c>
      <c r="E9" s="96">
        <v>32.46</v>
      </c>
      <c r="F9" s="96"/>
    </row>
    <row r="10" s="117" customFormat="1" ht="25" customHeight="1" spans="1:6">
      <c r="A10" s="128"/>
      <c r="B10" s="129" t="s">
        <v>160</v>
      </c>
      <c r="C10" s="131" t="s">
        <v>161</v>
      </c>
      <c r="D10" s="96">
        <f t="shared" si="0"/>
        <v>47.652</v>
      </c>
      <c r="E10" s="96">
        <v>47.652</v>
      </c>
      <c r="F10" s="96">
        <f>SUM(F11)</f>
        <v>0</v>
      </c>
    </row>
    <row r="11" s="117" customFormat="1" ht="25" customHeight="1" spans="1:6">
      <c r="A11" s="128"/>
      <c r="B11" s="129" t="s">
        <v>162</v>
      </c>
      <c r="C11" s="131" t="s">
        <v>163</v>
      </c>
      <c r="D11" s="96">
        <f t="shared" si="0"/>
        <v>7.6632</v>
      </c>
      <c r="E11" s="96">
        <v>7.6632</v>
      </c>
      <c r="F11" s="96"/>
    </row>
    <row r="12" s="117" customFormat="1" ht="25" customHeight="1" spans="1:6">
      <c r="A12" s="128"/>
      <c r="B12" s="129" t="s">
        <v>164</v>
      </c>
      <c r="C12" s="131" t="s">
        <v>165</v>
      </c>
      <c r="D12" s="96">
        <f t="shared" si="0"/>
        <v>15.9229</v>
      </c>
      <c r="E12" s="96">
        <v>15.9229</v>
      </c>
      <c r="F12" s="96"/>
    </row>
    <row r="13" s="117" customFormat="1" ht="25" customHeight="1" spans="1:6">
      <c r="A13" s="128"/>
      <c r="B13" s="129" t="s">
        <v>166</v>
      </c>
      <c r="C13" s="131" t="s">
        <v>167</v>
      </c>
      <c r="D13" s="96">
        <f t="shared" si="0"/>
        <v>12.5733</v>
      </c>
      <c r="E13" s="96">
        <v>12.5733</v>
      </c>
      <c r="F13" s="96"/>
    </row>
    <row r="14" s="117" customFormat="1" ht="25" customHeight="1" spans="1:6">
      <c r="A14" s="128"/>
      <c r="B14" s="129" t="s">
        <v>168</v>
      </c>
      <c r="C14" s="131" t="s">
        <v>169</v>
      </c>
      <c r="D14" s="96">
        <f t="shared" si="0"/>
        <v>0.6131</v>
      </c>
      <c r="E14" s="96">
        <v>0.6131</v>
      </c>
      <c r="F14" s="96"/>
    </row>
    <row r="15" s="117" customFormat="1" ht="25" customHeight="1" spans="1:6">
      <c r="A15" s="128"/>
      <c r="B15" s="129" t="s">
        <v>170</v>
      </c>
      <c r="C15" s="131" t="s">
        <v>171</v>
      </c>
      <c r="D15" s="96">
        <f t="shared" si="0"/>
        <v>16.2384</v>
      </c>
      <c r="E15" s="96">
        <v>16.2384</v>
      </c>
      <c r="F15" s="96"/>
    </row>
    <row r="16" s="117" customFormat="1" ht="25" customHeight="1" spans="1:6">
      <c r="A16" s="128"/>
      <c r="B16" s="129" t="s">
        <v>172</v>
      </c>
      <c r="C16" s="131" t="s">
        <v>173</v>
      </c>
      <c r="D16" s="96">
        <f t="shared" si="0"/>
        <v>7.12</v>
      </c>
      <c r="E16" s="96">
        <v>7.12</v>
      </c>
      <c r="F16" s="96"/>
    </row>
    <row r="17" s="117" customFormat="1" ht="25" customHeight="1" spans="1:6">
      <c r="A17" s="128" t="s">
        <v>174</v>
      </c>
      <c r="B17" s="130"/>
      <c r="C17" s="131" t="s">
        <v>175</v>
      </c>
      <c r="D17" s="96">
        <f>D18+D19+D20+D21+D22</f>
        <v>33.863692</v>
      </c>
      <c r="E17" s="96">
        <f>E18+E19</f>
        <v>0</v>
      </c>
      <c r="F17" s="96">
        <f>F18+F19</f>
        <v>21</v>
      </c>
    </row>
    <row r="18" s="117" customFormat="1" ht="25" customHeight="1" spans="1:6">
      <c r="A18" s="128"/>
      <c r="B18" s="129" t="s">
        <v>156</v>
      </c>
      <c r="C18" s="131" t="s">
        <v>176</v>
      </c>
      <c r="D18" s="96">
        <f>SUM(E18:F18)</f>
        <v>20</v>
      </c>
      <c r="E18" s="96"/>
      <c r="F18" s="96">
        <v>20</v>
      </c>
    </row>
    <row r="19" s="117" customFormat="1" ht="25" customHeight="1" spans="1:6">
      <c r="A19" s="128"/>
      <c r="B19" s="129" t="s">
        <v>177</v>
      </c>
      <c r="C19" s="131" t="s">
        <v>178</v>
      </c>
      <c r="D19" s="96">
        <f>SUM(E19:F19)</f>
        <v>1</v>
      </c>
      <c r="E19" s="96"/>
      <c r="F19" s="96">
        <v>1</v>
      </c>
    </row>
    <row r="20" s="117" customFormat="1" ht="25" customHeight="1" spans="1:6">
      <c r="A20" s="128"/>
      <c r="B20" s="129" t="s">
        <v>179</v>
      </c>
      <c r="C20" s="131" t="s">
        <v>180</v>
      </c>
      <c r="D20" s="96">
        <f>SUM(E20:F20)</f>
        <v>3.463692</v>
      </c>
      <c r="E20" s="96"/>
      <c r="F20" s="96">
        <v>3.463692</v>
      </c>
    </row>
    <row r="21" s="117" customFormat="1" ht="25" customHeight="1" spans="1:6">
      <c r="A21" s="128"/>
      <c r="B21" s="129" t="s">
        <v>181</v>
      </c>
      <c r="C21" s="131" t="s">
        <v>182</v>
      </c>
      <c r="D21" s="96">
        <f>SUM(E21:F21)</f>
        <v>6.5</v>
      </c>
      <c r="E21" s="96">
        <v>6.5</v>
      </c>
      <c r="F21" s="96"/>
    </row>
    <row r="22" s="117" customFormat="1" ht="25" customHeight="1" spans="1:6">
      <c r="A22" s="128"/>
      <c r="B22" s="130">
        <v>99</v>
      </c>
      <c r="C22" s="131" t="s">
        <v>183</v>
      </c>
      <c r="D22" s="96">
        <f>E22+F22</f>
        <v>2.9</v>
      </c>
      <c r="E22" s="96">
        <v>0.9</v>
      </c>
      <c r="F22" s="96">
        <v>2</v>
      </c>
    </row>
    <row r="23" s="117" customFormat="1" ht="25" customHeight="1" spans="1:6">
      <c r="A23" s="128" t="s">
        <v>184</v>
      </c>
      <c r="B23" s="130"/>
      <c r="C23" s="131" t="s">
        <v>185</v>
      </c>
      <c r="D23" s="96">
        <f>D24+D25</f>
        <v>56.36</v>
      </c>
      <c r="E23" s="96">
        <f>E24</f>
        <v>25.78</v>
      </c>
      <c r="F23" s="96">
        <f>F24</f>
        <v>0</v>
      </c>
    </row>
    <row r="24" s="117" customFormat="1" ht="25" customHeight="1" spans="1:6">
      <c r="A24" s="128"/>
      <c r="B24" s="129" t="s">
        <v>158</v>
      </c>
      <c r="C24" s="131" t="s">
        <v>186</v>
      </c>
      <c r="D24" s="96">
        <f>SUM(E24:F24)</f>
        <v>25.78</v>
      </c>
      <c r="E24" s="96">
        <v>25.78</v>
      </c>
      <c r="F24" s="96"/>
    </row>
    <row r="25" s="118" customFormat="1" ht="25" customHeight="1" spans="1:6">
      <c r="A25" s="132"/>
      <c r="B25" s="133" t="s">
        <v>187</v>
      </c>
      <c r="C25" s="134" t="s">
        <v>188</v>
      </c>
      <c r="D25" s="96">
        <f>SUM(E25:F25)</f>
        <v>30.58</v>
      </c>
      <c r="E25" s="101">
        <v>30.58</v>
      </c>
      <c r="F25" s="101"/>
    </row>
    <row r="26" s="118" customFormat="1" ht="25" customHeight="1" spans="1:6">
      <c r="A26" s="132" t="s">
        <v>88</v>
      </c>
      <c r="B26" s="133"/>
      <c r="C26" s="134"/>
      <c r="D26" s="101">
        <f>SUM(D6:D25)/3</f>
        <v>286.003392</v>
      </c>
      <c r="E26" s="101">
        <f>SUM(E6:E24)/3</f>
        <v>225.2597</v>
      </c>
      <c r="F26" s="101">
        <f>SUM(F6:F24)/3</f>
        <v>23.731846</v>
      </c>
    </row>
  </sheetData>
  <mergeCells count="5">
    <mergeCell ref="A2:F2"/>
    <mergeCell ref="A4:B4"/>
    <mergeCell ref="D4:F4"/>
    <mergeCell ref="A26:C26"/>
    <mergeCell ref="C4:C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showGridLines="0" workbookViewId="0">
      <pane xSplit="3" ySplit="5" topLeftCell="D6" activePane="bottomRight" state="frozen"/>
      <selection/>
      <selection pane="topRight"/>
      <selection pane="bottomLeft"/>
      <selection pane="bottomRight" activeCell="L8" sqref="L8"/>
    </sheetView>
  </sheetViews>
  <sheetFormatPr defaultColWidth="9" defaultRowHeight="13.1" outlineLevelCol="5"/>
  <cols>
    <col min="1" max="2" width="10.8285714285714" style="119" customWidth="1"/>
    <col min="3" max="3" width="55.8285714285714" style="119" customWidth="1"/>
    <col min="4" max="6" width="20.8285714285714" style="119" customWidth="1"/>
    <col min="7" max="257" width="9.33333333333333" style="119" customWidth="1"/>
  </cols>
  <sheetData>
    <row r="1" ht="15.75" spans="1:1">
      <c r="A1" s="5" t="s">
        <v>189</v>
      </c>
    </row>
    <row r="2" ht="20.25" spans="1:6">
      <c r="A2" s="120" t="s">
        <v>190</v>
      </c>
      <c r="B2" s="120"/>
      <c r="C2" s="120"/>
      <c r="D2" s="120"/>
      <c r="E2" s="120"/>
      <c r="F2" s="120"/>
    </row>
    <row r="3" s="115" customFormat="1" ht="13.5" spans="1:6">
      <c r="A3" s="54"/>
      <c r="B3" s="121"/>
      <c r="C3" s="121"/>
      <c r="D3" s="121"/>
      <c r="F3" s="65" t="s">
        <v>38</v>
      </c>
    </row>
    <row r="4" s="116" customFormat="1" ht="25" customHeight="1" spans="1:6">
      <c r="A4" s="122" t="s">
        <v>111</v>
      </c>
      <c r="B4" s="123"/>
      <c r="C4" s="122" t="s">
        <v>112</v>
      </c>
      <c r="D4" s="124" t="s">
        <v>114</v>
      </c>
      <c r="E4" s="124"/>
      <c r="F4" s="124"/>
    </row>
    <row r="5" s="116" customFormat="1" ht="25" customHeight="1" spans="1:6">
      <c r="A5" s="125" t="s">
        <v>152</v>
      </c>
      <c r="B5" s="125" t="s">
        <v>153</v>
      </c>
      <c r="C5" s="126"/>
      <c r="D5" s="127" t="s">
        <v>116</v>
      </c>
      <c r="E5" s="127" t="s">
        <v>117</v>
      </c>
      <c r="F5" s="127" t="s">
        <v>118</v>
      </c>
    </row>
    <row r="6" s="117" customFormat="1" ht="25" customHeight="1" spans="1:6">
      <c r="A6" s="128"/>
      <c r="B6" s="128"/>
      <c r="C6" s="79" t="s">
        <v>121</v>
      </c>
      <c r="D6" s="96">
        <f>SUM(D7:D20)/2</f>
        <v>286.003392</v>
      </c>
      <c r="E6" s="96">
        <f>SUM(E7:E20)/2</f>
        <v>253.0397</v>
      </c>
      <c r="F6" s="96">
        <f>SUM(F7:F20)/2</f>
        <v>32.963692</v>
      </c>
    </row>
    <row r="7" s="117" customFormat="1" ht="25" customHeight="1" spans="1:6">
      <c r="A7" s="129" t="s">
        <v>191</v>
      </c>
      <c r="B7" s="130"/>
      <c r="C7" s="131" t="s">
        <v>192</v>
      </c>
      <c r="D7" s="96">
        <f t="shared" ref="D7:D20" si="0">E7+F7</f>
        <v>141.4678</v>
      </c>
      <c r="E7" s="96">
        <f>E8+E9+E10+E11</f>
        <v>141.4678</v>
      </c>
      <c r="F7" s="96"/>
    </row>
    <row r="8" s="117" customFormat="1" ht="25" customHeight="1" spans="1:6">
      <c r="A8" s="130"/>
      <c r="B8" s="129" t="s">
        <v>156</v>
      </c>
      <c r="C8" s="131" t="s">
        <v>193</v>
      </c>
      <c r="D8" s="96">
        <f t="shared" si="0"/>
        <v>101.9638</v>
      </c>
      <c r="E8" s="96">
        <v>101.9638</v>
      </c>
      <c r="F8" s="96"/>
    </row>
    <row r="9" s="117" customFormat="1" ht="25" customHeight="1" spans="1:6">
      <c r="A9" s="130"/>
      <c r="B9" s="129" t="s">
        <v>158</v>
      </c>
      <c r="C9" s="131" t="s">
        <v>194</v>
      </c>
      <c r="D9" s="96">
        <f t="shared" si="0"/>
        <v>20.648</v>
      </c>
      <c r="E9" s="96">
        <v>20.648</v>
      </c>
      <c r="F9" s="96"/>
    </row>
    <row r="10" s="117" customFormat="1" ht="25" customHeight="1" spans="1:6">
      <c r="A10" s="130"/>
      <c r="B10" s="129" t="s">
        <v>160</v>
      </c>
      <c r="C10" s="131" t="s">
        <v>171</v>
      </c>
      <c r="D10" s="96">
        <f t="shared" si="0"/>
        <v>11.736</v>
      </c>
      <c r="E10" s="96">
        <v>11.736</v>
      </c>
      <c r="F10" s="96"/>
    </row>
    <row r="11" s="117" customFormat="1" ht="25" customHeight="1" spans="1:6">
      <c r="A11" s="130"/>
      <c r="B11" s="129" t="s">
        <v>172</v>
      </c>
      <c r="C11" s="131" t="s">
        <v>173</v>
      </c>
      <c r="D11" s="96">
        <f t="shared" si="0"/>
        <v>7.12</v>
      </c>
      <c r="E11" s="96">
        <v>7.12</v>
      </c>
      <c r="F11" s="96"/>
    </row>
    <row r="12" s="117" customFormat="1" ht="25" customHeight="1" spans="1:6">
      <c r="A12" s="129" t="s">
        <v>195</v>
      </c>
      <c r="B12" s="130"/>
      <c r="C12" s="131" t="s">
        <v>196</v>
      </c>
      <c r="D12" s="96">
        <f t="shared" si="0"/>
        <v>33.863692</v>
      </c>
      <c r="E12" s="96">
        <f>E13+E14+E15</f>
        <v>0.9</v>
      </c>
      <c r="F12" s="96">
        <f>F13+F14+F15</f>
        <v>32.963692</v>
      </c>
    </row>
    <row r="13" s="117" customFormat="1" ht="25" customHeight="1" spans="1:6">
      <c r="A13" s="130"/>
      <c r="B13" s="129" t="s">
        <v>156</v>
      </c>
      <c r="C13" s="131" t="s">
        <v>197</v>
      </c>
      <c r="D13" s="96">
        <f t="shared" si="0"/>
        <v>29.963692</v>
      </c>
      <c r="E13" s="96"/>
      <c r="F13" s="96">
        <v>29.963692</v>
      </c>
    </row>
    <row r="14" s="117" customFormat="1" ht="25" customHeight="1" spans="1:6">
      <c r="A14" s="130"/>
      <c r="B14" s="129" t="s">
        <v>160</v>
      </c>
      <c r="C14" s="131" t="s">
        <v>178</v>
      </c>
      <c r="D14" s="96">
        <f t="shared" si="0"/>
        <v>1</v>
      </c>
      <c r="E14" s="96"/>
      <c r="F14" s="96">
        <v>1</v>
      </c>
    </row>
    <row r="15" s="117" customFormat="1" ht="25" customHeight="1" spans="1:6">
      <c r="A15" s="129"/>
      <c r="B15" s="130">
        <v>99</v>
      </c>
      <c r="C15" s="131" t="s">
        <v>198</v>
      </c>
      <c r="D15" s="96">
        <f t="shared" si="0"/>
        <v>2.9</v>
      </c>
      <c r="E15" s="96">
        <v>0.9</v>
      </c>
      <c r="F15" s="96">
        <v>2</v>
      </c>
    </row>
    <row r="16" s="117" customFormat="1" ht="25" customHeight="1" spans="1:6">
      <c r="A16" s="129" t="s">
        <v>199</v>
      </c>
      <c r="B16" s="130"/>
      <c r="C16" s="131" t="s">
        <v>200</v>
      </c>
      <c r="D16" s="96">
        <f t="shared" si="0"/>
        <v>54.3119</v>
      </c>
      <c r="E16" s="96">
        <f>E17</f>
        <v>54.3119</v>
      </c>
      <c r="F16" s="96"/>
    </row>
    <row r="17" s="117" customFormat="1" ht="25" customHeight="1" spans="1:6">
      <c r="A17" s="130"/>
      <c r="B17" s="129" t="s">
        <v>156</v>
      </c>
      <c r="C17" s="131" t="s">
        <v>201</v>
      </c>
      <c r="D17" s="96">
        <f t="shared" si="0"/>
        <v>54.3119</v>
      </c>
      <c r="E17" s="96">
        <v>54.3119</v>
      </c>
      <c r="F17" s="96"/>
    </row>
    <row r="18" s="117" customFormat="1" ht="25" customHeight="1" spans="1:6">
      <c r="A18" s="129" t="s">
        <v>202</v>
      </c>
      <c r="B18" s="130"/>
      <c r="C18" s="131" t="s">
        <v>185</v>
      </c>
      <c r="D18" s="96">
        <f t="shared" si="0"/>
        <v>56.36</v>
      </c>
      <c r="E18" s="96">
        <f>E19+E20</f>
        <v>56.36</v>
      </c>
      <c r="F18" s="96"/>
    </row>
    <row r="19" s="117" customFormat="1" ht="25" customHeight="1" spans="1:6">
      <c r="A19" s="129"/>
      <c r="B19" s="129" t="s">
        <v>156</v>
      </c>
      <c r="C19" s="131" t="s">
        <v>188</v>
      </c>
      <c r="D19" s="96">
        <f t="shared" si="0"/>
        <v>30.58</v>
      </c>
      <c r="E19" s="96">
        <v>30.58</v>
      </c>
      <c r="F19" s="96"/>
    </row>
    <row r="20" s="117" customFormat="1" ht="25" customHeight="1" spans="1:6">
      <c r="A20" s="130"/>
      <c r="B20" s="129" t="s">
        <v>187</v>
      </c>
      <c r="C20" s="131" t="s">
        <v>203</v>
      </c>
      <c r="D20" s="96">
        <f t="shared" si="0"/>
        <v>25.78</v>
      </c>
      <c r="E20" s="96">
        <v>25.78</v>
      </c>
      <c r="F20" s="96"/>
    </row>
    <row r="21" s="118" customFormat="1" ht="25" customHeight="1" spans="1:6">
      <c r="A21" s="132" t="s">
        <v>88</v>
      </c>
      <c r="B21" s="133"/>
      <c r="C21" s="134"/>
      <c r="D21" s="101">
        <f>SUM(D6:D20)/3</f>
        <v>286.003392</v>
      </c>
      <c r="E21" s="101">
        <f>SUM(E6:E20)/3</f>
        <v>253.0397</v>
      </c>
      <c r="F21" s="101">
        <f>SUM(F6:F20)/3</f>
        <v>32.963692</v>
      </c>
    </row>
  </sheetData>
  <mergeCells count="5">
    <mergeCell ref="A2:F2"/>
    <mergeCell ref="A4:B4"/>
    <mergeCell ref="D4:F4"/>
    <mergeCell ref="A21:C21"/>
    <mergeCell ref="C4:C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pane xSplit="2" ySplit="5" topLeftCell="C6" activePane="bottomRight" state="frozen"/>
      <selection/>
      <selection pane="topRight"/>
      <selection pane="bottomLeft"/>
      <selection pane="bottomRight" activeCell="L10" sqref="L10"/>
    </sheetView>
  </sheetViews>
  <sheetFormatPr defaultColWidth="9" defaultRowHeight="13.1"/>
  <cols>
    <col min="1" max="1" width="12.8285714285714" style="59" customWidth="1"/>
    <col min="2" max="2" width="38.8285714285714" style="59" customWidth="1"/>
    <col min="3" max="3" width="13.8285714285714" style="59" customWidth="1"/>
    <col min="4" max="6" width="13.8285714285714" style="60" customWidth="1"/>
    <col min="7" max="8" width="13.8285714285714" style="105" customWidth="1"/>
    <col min="9" max="9" width="13.8285714285714" style="60" customWidth="1"/>
    <col min="10" max="257" width="9.33333333333333" style="60" customWidth="1"/>
  </cols>
  <sheetData>
    <row r="1" ht="15.75" spans="1:1">
      <c r="A1" s="5" t="s">
        <v>204</v>
      </c>
    </row>
    <row r="2" ht="20.25" spans="1:9">
      <c r="A2" s="61" t="s">
        <v>205</v>
      </c>
      <c r="B2" s="61"/>
      <c r="C2" s="61"/>
      <c r="D2" s="106"/>
      <c r="E2" s="106"/>
      <c r="F2" s="106"/>
      <c r="G2" s="107"/>
      <c r="H2" s="107"/>
      <c r="I2" s="62"/>
    </row>
    <row r="3" s="2" customFormat="1" ht="13.5" spans="1:9">
      <c r="A3" s="54"/>
      <c r="B3" s="108"/>
      <c r="C3" s="108"/>
      <c r="D3" s="109"/>
      <c r="E3" s="2"/>
      <c r="F3" s="2"/>
      <c r="G3" s="110"/>
      <c r="H3" s="110"/>
      <c r="I3" s="54" t="s">
        <v>38</v>
      </c>
    </row>
    <row r="4" s="104" customFormat="1" ht="25" customHeight="1" spans="1:9">
      <c r="A4" s="66" t="s">
        <v>111</v>
      </c>
      <c r="B4" s="67" t="s">
        <v>112</v>
      </c>
      <c r="C4" s="111" t="s">
        <v>113</v>
      </c>
      <c r="D4" s="112" t="s">
        <v>114</v>
      </c>
      <c r="E4" s="112"/>
      <c r="F4" s="112"/>
      <c r="G4" s="112" t="s">
        <v>115</v>
      </c>
      <c r="H4" s="112"/>
      <c r="I4" s="112"/>
    </row>
    <row r="5" s="104" customFormat="1" ht="31.5" spans="1:9">
      <c r="A5" s="71"/>
      <c r="B5" s="72"/>
      <c r="C5" s="111"/>
      <c r="D5" s="112" t="s">
        <v>116</v>
      </c>
      <c r="E5" s="112" t="s">
        <v>117</v>
      </c>
      <c r="F5" s="112" t="s">
        <v>118</v>
      </c>
      <c r="G5" s="112" t="s">
        <v>116</v>
      </c>
      <c r="H5" s="69" t="s">
        <v>119</v>
      </c>
      <c r="I5" s="69" t="s">
        <v>120</v>
      </c>
    </row>
    <row r="6" s="56" customFormat="1" ht="32" customHeight="1" spans="1:9">
      <c r="A6" s="74"/>
      <c r="B6" s="79" t="s">
        <v>121</v>
      </c>
      <c r="C6" s="76">
        <f>SUM(C7:C10)/3</f>
        <v>0</v>
      </c>
      <c r="D6" s="76"/>
      <c r="E6" s="76"/>
      <c r="F6" s="76"/>
      <c r="G6" s="76"/>
      <c r="H6" s="76"/>
      <c r="I6" s="76"/>
    </row>
    <row r="7" s="56" customFormat="1" ht="22" customHeight="1" spans="1:9">
      <c r="A7" s="74"/>
      <c r="B7" s="77"/>
      <c r="C7" s="76"/>
      <c r="D7" s="76"/>
      <c r="E7" s="76"/>
      <c r="F7" s="76"/>
      <c r="G7" s="76"/>
      <c r="H7" s="76"/>
      <c r="I7" s="76"/>
    </row>
    <row r="8" s="57" customFormat="1" ht="22" customHeight="1" spans="1:9">
      <c r="A8" s="74"/>
      <c r="B8" s="77"/>
      <c r="C8" s="76"/>
      <c r="D8" s="76"/>
      <c r="E8" s="76"/>
      <c r="F8" s="76"/>
      <c r="G8" s="76"/>
      <c r="H8" s="76"/>
      <c r="I8" s="76"/>
    </row>
    <row r="9" s="57" customFormat="1" ht="22" customHeight="1" spans="1:9">
      <c r="A9" s="74"/>
      <c r="B9" s="77"/>
      <c r="C9" s="76"/>
      <c r="D9" s="76"/>
      <c r="E9" s="76"/>
      <c r="F9" s="76"/>
      <c r="G9" s="113"/>
      <c r="H9" s="76"/>
      <c r="I9" s="76"/>
    </row>
    <row r="10" s="57" customFormat="1" ht="22" customHeight="1" spans="1:9">
      <c r="A10" s="74"/>
      <c r="B10" s="77"/>
      <c r="C10" s="76"/>
      <c r="D10" s="76"/>
      <c r="E10" s="76"/>
      <c r="F10" s="76"/>
      <c r="G10" s="113"/>
      <c r="H10" s="76"/>
      <c r="I10" s="76"/>
    </row>
    <row r="11" s="57" customFormat="1" ht="22" customHeight="1" spans="1:9">
      <c r="A11" s="74"/>
      <c r="B11" s="79"/>
      <c r="C11" s="76"/>
      <c r="D11" s="76"/>
      <c r="E11" s="76"/>
      <c r="F11" s="76"/>
      <c r="G11" s="76"/>
      <c r="H11" s="76"/>
      <c r="I11" s="76"/>
    </row>
    <row r="12" s="57" customFormat="1" ht="22" customHeight="1" spans="1:9">
      <c r="A12" s="74"/>
      <c r="B12" s="77"/>
      <c r="C12" s="76"/>
      <c r="D12" s="76"/>
      <c r="E12" s="76"/>
      <c r="F12" s="76"/>
      <c r="G12" s="76"/>
      <c r="H12" s="76"/>
      <c r="I12" s="76"/>
    </row>
    <row r="13" s="57" customFormat="1" ht="22" customHeight="1" spans="1:9">
      <c r="A13" s="74"/>
      <c r="B13" s="77"/>
      <c r="C13" s="76"/>
      <c r="D13" s="76"/>
      <c r="E13" s="76"/>
      <c r="F13" s="76"/>
      <c r="G13" s="76"/>
      <c r="H13" s="76"/>
      <c r="I13" s="76"/>
    </row>
    <row r="14" s="57" customFormat="1" ht="22" customHeight="1" spans="1:9">
      <c r="A14" s="74"/>
      <c r="B14" s="77"/>
      <c r="C14" s="76"/>
      <c r="D14" s="76"/>
      <c r="E14" s="76"/>
      <c r="F14" s="76"/>
      <c r="G14" s="113"/>
      <c r="H14" s="76"/>
      <c r="I14" s="76"/>
    </row>
    <row r="15" s="57" customFormat="1" ht="22" customHeight="1" spans="1:9">
      <c r="A15" s="74"/>
      <c r="B15" s="77"/>
      <c r="C15" s="76"/>
      <c r="D15" s="76"/>
      <c r="E15" s="76"/>
      <c r="F15" s="76"/>
      <c r="G15" s="113"/>
      <c r="H15" s="76"/>
      <c r="I15" s="76"/>
    </row>
    <row r="16" s="57" customFormat="1" ht="22" customHeight="1" spans="1:9">
      <c r="A16" s="81"/>
      <c r="B16" s="81"/>
      <c r="C16" s="76"/>
      <c r="D16" s="76"/>
      <c r="E16" s="76"/>
      <c r="F16" s="76"/>
      <c r="G16" s="113"/>
      <c r="H16" s="114"/>
      <c r="I16" s="76"/>
    </row>
    <row r="17" s="57" customFormat="1" ht="22" customHeight="1" spans="1:9">
      <c r="A17" s="81"/>
      <c r="B17" s="81"/>
      <c r="C17" s="76"/>
      <c r="D17" s="76"/>
      <c r="E17" s="76"/>
      <c r="F17" s="76"/>
      <c r="G17" s="113"/>
      <c r="H17" s="114"/>
      <c r="I17" s="76"/>
    </row>
    <row r="18" s="57" customFormat="1" ht="22" customHeight="1" spans="1:9">
      <c r="A18" s="81"/>
      <c r="B18" s="81"/>
      <c r="C18" s="76">
        <f>SUM(E18:G18)</f>
        <v>0</v>
      </c>
      <c r="D18" s="76">
        <f>SUM(E18:F18)</f>
        <v>0</v>
      </c>
      <c r="E18" s="76"/>
      <c r="F18" s="76"/>
      <c r="G18" s="113">
        <f>SUM(H18:I18)</f>
        <v>0</v>
      </c>
      <c r="H18" s="114"/>
      <c r="I18" s="76"/>
    </row>
    <row r="19" s="57" customFormat="1" ht="22" customHeight="1" spans="1:9">
      <c r="A19" s="81"/>
      <c r="B19" s="81"/>
      <c r="C19" s="76">
        <f>SUM(E19:G19)</f>
        <v>0</v>
      </c>
      <c r="D19" s="76">
        <f>SUM(E19:F19)</f>
        <v>0</v>
      </c>
      <c r="E19" s="76"/>
      <c r="F19" s="76"/>
      <c r="G19" s="113">
        <f>SUM(H19:I19)</f>
        <v>0</v>
      </c>
      <c r="H19" s="114"/>
      <c r="I19" s="76"/>
    </row>
    <row r="20" s="57" customFormat="1" ht="22" customHeight="1" spans="1:9">
      <c r="A20" s="81"/>
      <c r="B20" s="81"/>
      <c r="C20" s="76">
        <f>SUM(E20:G20)</f>
        <v>0</v>
      </c>
      <c r="D20" s="76">
        <f>SUM(E20:F20)</f>
        <v>0</v>
      </c>
      <c r="E20" s="76"/>
      <c r="F20" s="76"/>
      <c r="G20" s="113">
        <f>SUM(H20:I20)</f>
        <v>0</v>
      </c>
      <c r="H20" s="114"/>
      <c r="I20" s="76"/>
    </row>
    <row r="21" s="58" customFormat="1" ht="25" customHeight="1" spans="1:9">
      <c r="A21" s="89" t="s">
        <v>88</v>
      </c>
      <c r="B21" s="89"/>
      <c r="C21" s="85">
        <f t="shared" ref="C21:I21" si="0">SUM(C6:C20)/4</f>
        <v>0</v>
      </c>
      <c r="D21" s="85">
        <f t="shared" si="0"/>
        <v>0</v>
      </c>
      <c r="E21" s="85">
        <f t="shared" si="0"/>
        <v>0</v>
      </c>
      <c r="F21" s="85">
        <f t="shared" si="0"/>
        <v>0</v>
      </c>
      <c r="G21" s="85">
        <f t="shared" si="0"/>
        <v>0</v>
      </c>
      <c r="H21" s="85">
        <f t="shared" si="0"/>
        <v>0</v>
      </c>
      <c r="I21" s="85">
        <f t="shared" si="0"/>
        <v>0</v>
      </c>
    </row>
    <row r="22" ht="23" customHeight="1" spans="1:9">
      <c r="A22" s="86" t="s">
        <v>206</v>
      </c>
      <c r="B22" s="87"/>
      <c r="C22" s="87"/>
      <c r="D22" s="87"/>
      <c r="E22" s="87"/>
      <c r="F22" s="87"/>
      <c r="G22" s="87"/>
      <c r="H22" s="87"/>
      <c r="I22" s="87"/>
    </row>
  </sheetData>
  <mergeCells count="8">
    <mergeCell ref="A2:I2"/>
    <mergeCell ref="D4:F4"/>
    <mergeCell ref="G4:I4"/>
    <mergeCell ref="A21:B21"/>
    <mergeCell ref="A22:I22"/>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pane xSplit="2" ySplit="5" topLeftCell="C10" activePane="bottomRight" state="frozen"/>
      <selection/>
      <selection pane="topRight"/>
      <selection pane="bottomLeft"/>
      <selection pane="bottomRight" activeCell="L12" sqref="L12"/>
    </sheetView>
  </sheetViews>
  <sheetFormatPr defaultColWidth="9" defaultRowHeight="13.1"/>
  <cols>
    <col min="1" max="1" width="12.8285714285714" style="59" customWidth="1"/>
    <col min="2" max="2" width="38.8285714285714" style="59" customWidth="1"/>
    <col min="3" max="3" width="13.8285714285714" style="59" customWidth="1"/>
    <col min="4" max="6" width="13.8285714285714" style="60" customWidth="1"/>
    <col min="7" max="8" width="13.8285714285714" style="105" customWidth="1"/>
    <col min="9" max="9" width="13.8285714285714" style="60" customWidth="1"/>
    <col min="10" max="257" width="9.33333333333333" style="60" customWidth="1"/>
  </cols>
  <sheetData>
    <row r="1" ht="15.75" spans="1:1">
      <c r="A1" s="5" t="s">
        <v>207</v>
      </c>
    </row>
    <row r="2" ht="20.25" spans="1:9">
      <c r="A2" s="61" t="s">
        <v>208</v>
      </c>
      <c r="B2" s="61"/>
      <c r="C2" s="61"/>
      <c r="D2" s="106"/>
      <c r="E2" s="106"/>
      <c r="F2" s="106"/>
      <c r="G2" s="107"/>
      <c r="H2" s="107"/>
      <c r="I2" s="62"/>
    </row>
    <row r="3" s="2" customFormat="1" ht="13.5" spans="1:9">
      <c r="A3" s="54" t="s">
        <v>37</v>
      </c>
      <c r="B3" s="108"/>
      <c r="C3" s="108"/>
      <c r="D3" s="109"/>
      <c r="E3" s="2"/>
      <c r="F3" s="2"/>
      <c r="G3" s="110"/>
      <c r="H3" s="110"/>
      <c r="I3" s="54" t="s">
        <v>38</v>
      </c>
    </row>
    <row r="4" s="104" customFormat="1" ht="25" customHeight="1" spans="1:9">
      <c r="A4" s="66" t="s">
        <v>111</v>
      </c>
      <c r="B4" s="67" t="s">
        <v>112</v>
      </c>
      <c r="C4" s="111" t="s">
        <v>113</v>
      </c>
      <c r="D4" s="112" t="s">
        <v>114</v>
      </c>
      <c r="E4" s="112"/>
      <c r="F4" s="112"/>
      <c r="G4" s="112" t="s">
        <v>115</v>
      </c>
      <c r="H4" s="112"/>
      <c r="I4" s="112"/>
    </row>
    <row r="5" s="104" customFormat="1" ht="31.5" spans="1:9">
      <c r="A5" s="71"/>
      <c r="B5" s="72"/>
      <c r="C5" s="111"/>
      <c r="D5" s="112" t="s">
        <v>116</v>
      </c>
      <c r="E5" s="112" t="s">
        <v>117</v>
      </c>
      <c r="F5" s="112" t="s">
        <v>118</v>
      </c>
      <c r="G5" s="112" t="s">
        <v>116</v>
      </c>
      <c r="H5" s="69" t="s">
        <v>119</v>
      </c>
      <c r="I5" s="69" t="s">
        <v>120</v>
      </c>
    </row>
    <row r="6" s="56" customFormat="1" ht="25" customHeight="1" spans="1:9">
      <c r="A6" s="74"/>
      <c r="B6" s="79" t="s">
        <v>121</v>
      </c>
      <c r="C6" s="76"/>
      <c r="D6" s="76"/>
      <c r="E6" s="76"/>
      <c r="F6" s="76"/>
      <c r="G6" s="76"/>
      <c r="H6" s="76"/>
      <c r="I6" s="76"/>
    </row>
    <row r="7" s="56" customFormat="1" ht="25" customHeight="1" spans="1:9">
      <c r="A7" s="74"/>
      <c r="B7" s="77"/>
      <c r="C7" s="76"/>
      <c r="D7" s="76"/>
      <c r="E7" s="76"/>
      <c r="F7" s="76"/>
      <c r="G7" s="76"/>
      <c r="H7" s="76"/>
      <c r="I7" s="76"/>
    </row>
    <row r="8" s="57" customFormat="1" ht="25" customHeight="1" spans="1:9">
      <c r="A8" s="74"/>
      <c r="B8" s="77"/>
      <c r="C8" s="76"/>
      <c r="D8" s="76"/>
      <c r="E8" s="76"/>
      <c r="F8" s="76"/>
      <c r="G8" s="76"/>
      <c r="H8" s="76"/>
      <c r="I8" s="76"/>
    </row>
    <row r="9" s="57" customFormat="1" ht="25" customHeight="1" spans="1:9">
      <c r="A9" s="74"/>
      <c r="B9" s="77"/>
      <c r="C9" s="76"/>
      <c r="D9" s="76"/>
      <c r="E9" s="76"/>
      <c r="F9" s="76"/>
      <c r="G9" s="113"/>
      <c r="H9" s="76"/>
      <c r="I9" s="76"/>
    </row>
    <row r="10" s="57" customFormat="1" ht="25" customHeight="1" spans="1:9">
      <c r="A10" s="74"/>
      <c r="B10" s="77"/>
      <c r="C10" s="76"/>
      <c r="D10" s="76"/>
      <c r="E10" s="76"/>
      <c r="F10" s="76"/>
      <c r="G10" s="113"/>
      <c r="H10" s="76"/>
      <c r="I10" s="76"/>
    </row>
    <row r="11" s="57" customFormat="1" ht="25" customHeight="1" spans="1:9">
      <c r="A11" s="74"/>
      <c r="B11" s="79"/>
      <c r="C11" s="76"/>
      <c r="D11" s="76"/>
      <c r="E11" s="76"/>
      <c r="F11" s="76"/>
      <c r="G11" s="76"/>
      <c r="H11" s="76"/>
      <c r="I11" s="76"/>
    </row>
    <row r="12" s="57" customFormat="1" ht="25" customHeight="1" spans="1:9">
      <c r="A12" s="74"/>
      <c r="B12" s="77"/>
      <c r="C12" s="76"/>
      <c r="D12" s="76"/>
      <c r="E12" s="76"/>
      <c r="F12" s="76"/>
      <c r="G12" s="76"/>
      <c r="H12" s="76"/>
      <c r="I12" s="76"/>
    </row>
    <row r="13" s="57" customFormat="1" ht="25" customHeight="1" spans="1:9">
      <c r="A13" s="74"/>
      <c r="B13" s="77"/>
      <c r="C13" s="76"/>
      <c r="D13" s="76"/>
      <c r="E13" s="76"/>
      <c r="F13" s="76"/>
      <c r="G13" s="76"/>
      <c r="H13" s="76"/>
      <c r="I13" s="76"/>
    </row>
    <row r="14" s="57" customFormat="1" ht="25" customHeight="1" spans="1:9">
      <c r="A14" s="74"/>
      <c r="B14" s="77"/>
      <c r="C14" s="76"/>
      <c r="D14" s="76"/>
      <c r="E14" s="76"/>
      <c r="F14" s="76"/>
      <c r="G14" s="113"/>
      <c r="H14" s="76"/>
      <c r="I14" s="76"/>
    </row>
    <row r="15" s="57" customFormat="1" ht="25" customHeight="1" spans="1:9">
      <c r="A15" s="74"/>
      <c r="B15" s="77"/>
      <c r="C15" s="76"/>
      <c r="D15" s="76"/>
      <c r="E15" s="76"/>
      <c r="F15" s="76"/>
      <c r="G15" s="113"/>
      <c r="H15" s="76"/>
      <c r="I15" s="76"/>
    </row>
    <row r="16" s="57" customFormat="1" ht="25" customHeight="1" spans="1:9">
      <c r="A16" s="81"/>
      <c r="B16" s="81"/>
      <c r="C16" s="76"/>
      <c r="D16" s="76"/>
      <c r="E16" s="76"/>
      <c r="F16" s="76"/>
      <c r="G16" s="113"/>
      <c r="H16" s="114"/>
      <c r="I16" s="76"/>
    </row>
    <row r="17" s="57" customFormat="1" ht="25" customHeight="1" spans="1:9">
      <c r="A17" s="81"/>
      <c r="B17" s="81"/>
      <c r="C17" s="76">
        <f>SUM(E17:G17)</f>
        <v>0</v>
      </c>
      <c r="D17" s="76">
        <f>SUM(E17:F17)</f>
        <v>0</v>
      </c>
      <c r="E17" s="76"/>
      <c r="F17" s="76"/>
      <c r="G17" s="113">
        <f>SUM(H17:I17)</f>
        <v>0</v>
      </c>
      <c r="H17" s="114"/>
      <c r="I17" s="76"/>
    </row>
    <row r="18" s="57" customFormat="1" ht="25" customHeight="1" spans="1:9">
      <c r="A18" s="81"/>
      <c r="B18" s="81"/>
      <c r="C18" s="76">
        <f>SUM(E18:G18)</f>
        <v>0</v>
      </c>
      <c r="D18" s="76">
        <f>SUM(E18:F18)</f>
        <v>0</v>
      </c>
      <c r="E18" s="76"/>
      <c r="F18" s="76"/>
      <c r="G18" s="113">
        <f>SUM(H18:I18)</f>
        <v>0</v>
      </c>
      <c r="H18" s="114"/>
      <c r="I18" s="76"/>
    </row>
    <row r="19" s="57" customFormat="1" ht="25" customHeight="1" spans="1:9">
      <c r="A19" s="81"/>
      <c r="B19" s="81"/>
      <c r="C19" s="76">
        <f>SUM(E19:G19)</f>
        <v>0</v>
      </c>
      <c r="D19" s="76">
        <f>SUM(E19:F19)</f>
        <v>0</v>
      </c>
      <c r="E19" s="76"/>
      <c r="F19" s="76"/>
      <c r="G19" s="113">
        <f>SUM(H19:I19)</f>
        <v>0</v>
      </c>
      <c r="H19" s="114"/>
      <c r="I19" s="76"/>
    </row>
    <row r="20" s="57" customFormat="1" ht="25" customHeight="1" spans="1:9">
      <c r="A20" s="81"/>
      <c r="B20" s="81"/>
      <c r="C20" s="76">
        <f>SUM(E20:G20)</f>
        <v>0</v>
      </c>
      <c r="D20" s="76">
        <f>SUM(E20:F20)</f>
        <v>0</v>
      </c>
      <c r="E20" s="76"/>
      <c r="F20" s="76"/>
      <c r="G20" s="113">
        <f>SUM(H20:I20)</f>
        <v>0</v>
      </c>
      <c r="H20" s="114"/>
      <c r="I20" s="76"/>
    </row>
    <row r="21" s="58" customFormat="1" ht="25" customHeight="1" spans="1:9">
      <c r="A21" s="89" t="s">
        <v>88</v>
      </c>
      <c r="B21" s="89"/>
      <c r="C21" s="85">
        <f t="shared" ref="C21:I21" si="0">SUM(C6:C20)/4</f>
        <v>0</v>
      </c>
      <c r="D21" s="85">
        <f t="shared" si="0"/>
        <v>0</v>
      </c>
      <c r="E21" s="85">
        <f t="shared" si="0"/>
        <v>0</v>
      </c>
      <c r="F21" s="85">
        <f t="shared" si="0"/>
        <v>0</v>
      </c>
      <c r="G21" s="85">
        <f t="shared" si="0"/>
        <v>0</v>
      </c>
      <c r="H21" s="85">
        <f t="shared" si="0"/>
        <v>0</v>
      </c>
      <c r="I21" s="85">
        <f t="shared" si="0"/>
        <v>0</v>
      </c>
    </row>
    <row r="22" ht="27" customHeight="1" spans="1:9">
      <c r="A22" s="86" t="s">
        <v>209</v>
      </c>
      <c r="B22" s="87"/>
      <c r="C22" s="87"/>
      <c r="D22" s="87"/>
      <c r="E22" s="87"/>
      <c r="F22" s="87"/>
      <c r="G22" s="87"/>
      <c r="H22" s="87"/>
      <c r="I22" s="87"/>
    </row>
  </sheetData>
  <mergeCells count="8">
    <mergeCell ref="A2:I2"/>
    <mergeCell ref="D4:F4"/>
    <mergeCell ref="G4:I4"/>
    <mergeCell ref="A21:B21"/>
    <mergeCell ref="A22:I22"/>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pane xSplit="1" ySplit="4" topLeftCell="B5" activePane="bottomRight" state="frozen"/>
      <selection/>
      <selection pane="topRight"/>
      <selection pane="bottomLeft"/>
      <selection pane="bottomRight" activeCell="I11" sqref="I11"/>
    </sheetView>
  </sheetViews>
  <sheetFormatPr defaultColWidth="9" defaultRowHeight="13.1" outlineLevelCol="5"/>
  <cols>
    <col min="1" max="1" width="38.8285714285714" style="60" customWidth="1"/>
    <col min="2" max="4" width="19.8285714285714" style="60" customWidth="1"/>
    <col min="5" max="5" width="17.8285714285714" style="60" customWidth="1"/>
    <col min="6" max="6" width="35.8285714285714" style="93" customWidth="1"/>
    <col min="7" max="257" width="9.33333333333333" style="60" customWidth="1"/>
  </cols>
  <sheetData>
    <row r="1" ht="15.75" spans="1:1">
      <c r="A1" s="5" t="s">
        <v>210</v>
      </c>
    </row>
    <row r="2" s="91" customFormat="1" ht="20.25" spans="1:6">
      <c r="A2" s="61" t="s">
        <v>211</v>
      </c>
      <c r="B2" s="61"/>
      <c r="C2" s="61"/>
      <c r="D2" s="61"/>
      <c r="E2" s="61"/>
      <c r="F2" s="61"/>
    </row>
    <row r="3" ht="13.5" spans="1:6">
      <c r="A3" s="54" t="s">
        <v>37</v>
      </c>
      <c r="B3" s="94"/>
      <c r="C3" s="95"/>
      <c r="D3" s="95"/>
      <c r="E3" s="95"/>
      <c r="F3" s="65" t="s">
        <v>38</v>
      </c>
    </row>
    <row r="4" s="92" customFormat="1" ht="47.25" spans="1:6">
      <c r="A4" s="69" t="s">
        <v>212</v>
      </c>
      <c r="B4" s="69" t="s">
        <v>213</v>
      </c>
      <c r="C4" s="69" t="s">
        <v>214</v>
      </c>
      <c r="D4" s="69" t="s">
        <v>215</v>
      </c>
      <c r="E4" s="69" t="s">
        <v>216</v>
      </c>
      <c r="F4" s="69" t="s">
        <v>217</v>
      </c>
    </row>
    <row r="5" s="57" customFormat="1" ht="28" customHeight="1" spans="1:6">
      <c r="A5" s="75" t="s">
        <v>218</v>
      </c>
      <c r="B5" s="76">
        <v>0</v>
      </c>
      <c r="C5" s="76">
        <v>0</v>
      </c>
      <c r="D5" s="96">
        <f>C5-B5</f>
        <v>0</v>
      </c>
      <c r="E5" s="97">
        <f>IF(B5=0,0,D5/B5)</f>
        <v>0</v>
      </c>
      <c r="F5" s="98"/>
    </row>
    <row r="6" s="57" customFormat="1" ht="32" customHeight="1" spans="1:6">
      <c r="A6" s="75" t="s">
        <v>219</v>
      </c>
      <c r="B6" s="76">
        <v>0.3</v>
      </c>
      <c r="C6" s="76">
        <v>0</v>
      </c>
      <c r="D6" s="96">
        <f>C6-B6</f>
        <v>-0.3</v>
      </c>
      <c r="E6" s="97">
        <f>IF(B6=0,0,D6/B6)</f>
        <v>-1</v>
      </c>
      <c r="F6" s="98"/>
    </row>
    <row r="7" s="57" customFormat="1" ht="28" customHeight="1" spans="1:6">
      <c r="A7" s="75" t="s">
        <v>220</v>
      </c>
      <c r="B7" s="96">
        <f>B8+B9</f>
        <v>0</v>
      </c>
      <c r="C7" s="96">
        <f>C8+C9</f>
        <v>0</v>
      </c>
      <c r="D7" s="96">
        <f>D8+D9</f>
        <v>0</v>
      </c>
      <c r="E7" s="96">
        <f>E8+E9</f>
        <v>0</v>
      </c>
      <c r="F7" s="99" t="s">
        <v>221</v>
      </c>
    </row>
    <row r="8" s="57" customFormat="1" ht="28" customHeight="1" spans="1:6">
      <c r="A8" s="100" t="s">
        <v>222</v>
      </c>
      <c r="B8" s="76">
        <v>0</v>
      </c>
      <c r="C8" s="76">
        <v>0</v>
      </c>
      <c r="D8" s="96">
        <f>C8-B8</f>
        <v>0</v>
      </c>
      <c r="E8" s="97">
        <f>IF(B8=0,0,D8/B8)</f>
        <v>0</v>
      </c>
      <c r="F8" s="98"/>
    </row>
    <row r="9" s="57" customFormat="1" ht="28" customHeight="1" spans="1:6">
      <c r="A9" s="100" t="s">
        <v>223</v>
      </c>
      <c r="B9" s="76">
        <v>0</v>
      </c>
      <c r="C9" s="76">
        <v>0</v>
      </c>
      <c r="D9" s="96">
        <f>C9-B9</f>
        <v>0</v>
      </c>
      <c r="E9" s="97">
        <f>IF(B9=0,0,D9/B9)</f>
        <v>0</v>
      </c>
      <c r="F9" s="98"/>
    </row>
    <row r="10" s="57" customFormat="1" ht="28" customHeight="1" spans="1:6">
      <c r="A10" s="100"/>
      <c r="B10" s="76"/>
      <c r="C10" s="76"/>
      <c r="D10" s="96"/>
      <c r="E10" s="97"/>
      <c r="F10" s="98"/>
    </row>
    <row r="11" s="58" customFormat="1" ht="28" customHeight="1" spans="1:6">
      <c r="A11" s="89" t="s">
        <v>88</v>
      </c>
      <c r="B11" s="101">
        <f>B7+B6+B5</f>
        <v>0.3</v>
      </c>
      <c r="C11" s="101">
        <f>C7+C6+C5</f>
        <v>0</v>
      </c>
      <c r="D11" s="101">
        <f>D7+D6+D5</f>
        <v>-0.3</v>
      </c>
      <c r="E11" s="97">
        <f>IF(B11=0,0,D11/B11)</f>
        <v>-1</v>
      </c>
      <c r="F11" s="102"/>
    </row>
    <row r="12" s="57" customFormat="1" ht="13.9" spans="1:6">
      <c r="A12" s="2" t="s">
        <v>224</v>
      </c>
      <c r="F12" s="103"/>
    </row>
  </sheetData>
  <mergeCells count="2">
    <mergeCell ref="A2:F2"/>
    <mergeCell ref="C3:E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G11" sqref="G11"/>
    </sheetView>
  </sheetViews>
  <sheetFormatPr defaultColWidth="9" defaultRowHeight="13.1" outlineLevelCol="4"/>
  <cols>
    <col min="1" max="1" width="50.8285714285714" customWidth="1"/>
    <col min="2" max="5" width="22.8285714285714" customWidth="1"/>
    <col min="6" max="257" width="27.2190476190476" customWidth="1"/>
  </cols>
  <sheetData>
    <row r="1" ht="15.75" spans="1:1">
      <c r="A1" s="5" t="s">
        <v>225</v>
      </c>
    </row>
    <row r="2" ht="20.25" spans="1:5">
      <c r="A2" s="61" t="s">
        <v>226</v>
      </c>
      <c r="B2" s="61"/>
      <c r="C2" s="61"/>
      <c r="D2" s="61"/>
      <c r="E2" s="61"/>
    </row>
    <row r="3" s="57" customFormat="1" ht="13.85" spans="1:5">
      <c r="A3" s="54"/>
      <c r="B3" s="54"/>
      <c r="C3" s="54"/>
      <c r="D3" s="2"/>
      <c r="E3" s="65" t="s">
        <v>38</v>
      </c>
    </row>
    <row r="4" s="88" customFormat="1" ht="30" customHeight="1" spans="1:5">
      <c r="A4" s="69" t="s">
        <v>85</v>
      </c>
      <c r="B4" s="69" t="s">
        <v>227</v>
      </c>
      <c r="C4" s="69"/>
      <c r="D4" s="69"/>
      <c r="E4" s="69"/>
    </row>
    <row r="5" s="88" customFormat="1" ht="30" customHeight="1" spans="1:5">
      <c r="A5" s="69"/>
      <c r="B5" s="69" t="s">
        <v>88</v>
      </c>
      <c r="C5" s="69" t="s">
        <v>228</v>
      </c>
      <c r="D5" s="69" t="s">
        <v>229</v>
      </c>
      <c r="E5" s="69" t="s">
        <v>230</v>
      </c>
    </row>
    <row r="6" s="57" customFormat="1" ht="25" customHeight="1" spans="1:5">
      <c r="A6" s="75" t="s">
        <v>121</v>
      </c>
      <c r="B6" s="76">
        <f t="shared" ref="B6:B20" si="0">SUM(C6:E6)</f>
        <v>0</v>
      </c>
      <c r="C6" s="76"/>
      <c r="D6" s="76"/>
      <c r="E6" s="76"/>
    </row>
    <row r="7" s="57" customFormat="1" ht="25" customHeight="1" spans="1:5">
      <c r="A7" s="75"/>
      <c r="B7" s="76">
        <f t="shared" si="0"/>
        <v>0</v>
      </c>
      <c r="C7" s="76"/>
      <c r="D7" s="76"/>
      <c r="E7" s="76"/>
    </row>
    <row r="8" s="57" customFormat="1" ht="25" customHeight="1" spans="1:5">
      <c r="A8" s="75"/>
      <c r="B8" s="76">
        <f t="shared" si="0"/>
        <v>0</v>
      </c>
      <c r="C8" s="76"/>
      <c r="D8" s="76"/>
      <c r="E8" s="76"/>
    </row>
    <row r="9" s="57" customFormat="1" ht="25" customHeight="1" spans="1:5">
      <c r="A9" s="75"/>
      <c r="B9" s="76">
        <f t="shared" si="0"/>
        <v>0</v>
      </c>
      <c r="C9" s="76"/>
      <c r="D9" s="76"/>
      <c r="E9" s="76"/>
    </row>
    <row r="10" s="57" customFormat="1" ht="25" customHeight="1" spans="1:5">
      <c r="A10" s="75"/>
      <c r="B10" s="76">
        <f t="shared" si="0"/>
        <v>0</v>
      </c>
      <c r="C10" s="76"/>
      <c r="D10" s="76"/>
      <c r="E10" s="76"/>
    </row>
    <row r="11" s="57" customFormat="1" ht="25" customHeight="1" spans="1:5">
      <c r="A11" s="75"/>
      <c r="B11" s="76">
        <f t="shared" si="0"/>
        <v>0</v>
      </c>
      <c r="C11" s="76"/>
      <c r="D11" s="76"/>
      <c r="E11" s="76"/>
    </row>
    <row r="12" s="57" customFormat="1" ht="25" customHeight="1" spans="1:5">
      <c r="A12" s="75"/>
      <c r="B12" s="76">
        <f t="shared" si="0"/>
        <v>0</v>
      </c>
      <c r="C12" s="76"/>
      <c r="D12" s="76"/>
      <c r="E12" s="76"/>
    </row>
    <row r="13" s="57" customFormat="1" ht="25" customHeight="1" spans="1:5">
      <c r="A13" s="75"/>
      <c r="B13" s="76">
        <f t="shared" si="0"/>
        <v>0</v>
      </c>
      <c r="C13" s="76"/>
      <c r="D13" s="76"/>
      <c r="E13" s="76"/>
    </row>
    <row r="14" s="57" customFormat="1" ht="25" customHeight="1" spans="1:5">
      <c r="A14" s="75"/>
      <c r="B14" s="76">
        <f t="shared" si="0"/>
        <v>0</v>
      </c>
      <c r="C14" s="76"/>
      <c r="D14" s="76"/>
      <c r="E14" s="76"/>
    </row>
    <row r="15" s="57" customFormat="1" ht="25" customHeight="1" spans="1:5">
      <c r="A15" s="75"/>
      <c r="B15" s="76">
        <f t="shared" si="0"/>
        <v>0</v>
      </c>
      <c r="C15" s="76"/>
      <c r="D15" s="76"/>
      <c r="E15" s="76"/>
    </row>
    <row r="16" s="57" customFormat="1" ht="25" customHeight="1" spans="1:5">
      <c r="A16" s="75"/>
      <c r="B16" s="76">
        <f t="shared" si="0"/>
        <v>0</v>
      </c>
      <c r="C16" s="76"/>
      <c r="D16" s="76"/>
      <c r="E16" s="76"/>
    </row>
    <row r="17" s="57" customFormat="1" ht="25" customHeight="1" spans="1:5">
      <c r="A17" s="75"/>
      <c r="B17" s="76">
        <f t="shared" si="0"/>
        <v>0</v>
      </c>
      <c r="C17" s="76"/>
      <c r="D17" s="76"/>
      <c r="E17" s="76"/>
    </row>
    <row r="18" s="57" customFormat="1" ht="25" customHeight="1" spans="1:5">
      <c r="A18" s="75"/>
      <c r="B18" s="76">
        <f t="shared" si="0"/>
        <v>0</v>
      </c>
      <c r="C18" s="76"/>
      <c r="D18" s="76"/>
      <c r="E18" s="76"/>
    </row>
    <row r="19" s="57" customFormat="1" ht="25" customHeight="1" spans="1:5">
      <c r="A19" s="75"/>
      <c r="B19" s="76">
        <f t="shared" si="0"/>
        <v>0</v>
      </c>
      <c r="C19" s="76"/>
      <c r="D19" s="76"/>
      <c r="E19" s="76"/>
    </row>
    <row r="20" s="57" customFormat="1" ht="25" customHeight="1" spans="1:5">
      <c r="A20" s="75"/>
      <c r="B20" s="76">
        <f t="shared" si="0"/>
        <v>0</v>
      </c>
      <c r="C20" s="76"/>
      <c r="D20" s="76"/>
      <c r="E20" s="76"/>
    </row>
    <row r="21" s="58" customFormat="1" ht="25" customHeight="1" spans="1:5">
      <c r="A21" s="89" t="s">
        <v>88</v>
      </c>
      <c r="B21" s="90">
        <f>SUM(B6:B20)</f>
        <v>0</v>
      </c>
      <c r="C21" s="90">
        <f>SUM(C6:C20)</f>
        <v>0</v>
      </c>
      <c r="D21" s="90">
        <f>SUM(D6:D20)</f>
        <v>0</v>
      </c>
      <c r="E21" s="90">
        <f>SUM(E6:E20)</f>
        <v>0</v>
      </c>
    </row>
  </sheetData>
  <mergeCells count="4">
    <mergeCell ref="A2:E2"/>
    <mergeCell ref="A3:C3"/>
    <mergeCell ref="B4:E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2"/>
  <sheetViews>
    <sheetView workbookViewId="0">
      <pane xSplit="2" ySplit="5" topLeftCell="C6" activePane="bottomRight" state="frozen"/>
      <selection/>
      <selection pane="topRight"/>
      <selection pane="bottomLeft"/>
      <selection pane="bottomRight" activeCell="J8" sqref="J8"/>
    </sheetView>
  </sheetViews>
  <sheetFormatPr defaultColWidth="9" defaultRowHeight="13.1"/>
  <cols>
    <col min="1" max="1" width="12.8285714285714" style="59" customWidth="1"/>
    <col min="2" max="2" width="50.8285714285714" style="59" customWidth="1"/>
    <col min="3" max="3" width="20.8285714285714" style="59" customWidth="1"/>
    <col min="4" max="6" width="15.8285714285714" style="59" customWidth="1"/>
    <col min="7" max="7" width="15.8285714285714" style="60" customWidth="1"/>
    <col min="8" max="251" width="9.33333333333333" style="60" customWidth="1"/>
  </cols>
  <sheetData>
    <row r="1" ht="15.75" spans="1:1">
      <c r="A1" s="5" t="s">
        <v>231</v>
      </c>
    </row>
    <row r="2" ht="20.25" spans="1:7">
      <c r="A2" s="61" t="s">
        <v>232</v>
      </c>
      <c r="B2" s="61"/>
      <c r="C2" s="61"/>
      <c r="D2" s="61"/>
      <c r="E2" s="61"/>
      <c r="F2" s="61"/>
      <c r="G2" s="62"/>
    </row>
    <row r="3" ht="13.5" spans="1:7">
      <c r="A3" s="63"/>
      <c r="B3" s="64"/>
      <c r="C3" s="64"/>
      <c r="D3" s="64"/>
      <c r="E3" s="64"/>
      <c r="F3" s="64"/>
      <c r="G3" s="65" t="s">
        <v>38</v>
      </c>
    </row>
    <row r="4" s="55" customFormat="1" ht="25" customHeight="1" spans="1:7">
      <c r="A4" s="66" t="s">
        <v>111</v>
      </c>
      <c r="B4" s="67" t="s">
        <v>112</v>
      </c>
      <c r="C4" s="68" t="s">
        <v>233</v>
      </c>
      <c r="D4" s="69" t="s">
        <v>234</v>
      </c>
      <c r="E4" s="69"/>
      <c r="F4" s="69"/>
      <c r="G4" s="70"/>
    </row>
    <row r="5" s="55" customFormat="1" ht="30" customHeight="1" spans="1:7">
      <c r="A5" s="71"/>
      <c r="B5" s="72"/>
      <c r="C5" s="68"/>
      <c r="D5" s="68" t="s">
        <v>88</v>
      </c>
      <c r="E5" s="68" t="s">
        <v>235</v>
      </c>
      <c r="F5" s="73" t="s">
        <v>236</v>
      </c>
      <c r="G5" s="73" t="s">
        <v>237</v>
      </c>
    </row>
    <row r="6" s="56" customFormat="1" ht="25" customHeight="1" spans="1:251">
      <c r="A6" s="74"/>
      <c r="B6" s="75" t="s">
        <v>121</v>
      </c>
      <c r="C6" s="76"/>
      <c r="D6" s="76">
        <f>D7</f>
        <v>0</v>
      </c>
      <c r="E6" s="76">
        <f>E7</f>
        <v>0</v>
      </c>
      <c r="F6" s="76"/>
      <c r="G6" s="76"/>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row>
    <row r="7" s="56" customFormat="1" ht="25" customHeight="1" spans="1:251">
      <c r="A7" s="74"/>
      <c r="B7" s="77"/>
      <c r="C7" s="76"/>
      <c r="D7" s="76"/>
      <c r="E7" s="76"/>
      <c r="F7" s="76"/>
      <c r="G7" s="76"/>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row>
    <row r="8" s="57" customFormat="1" ht="25" customHeight="1" spans="1:7">
      <c r="A8" s="74"/>
      <c r="B8" s="77"/>
      <c r="C8" s="76"/>
      <c r="D8" s="76"/>
      <c r="E8" s="76"/>
      <c r="F8" s="76"/>
      <c r="G8" s="76"/>
    </row>
    <row r="9" s="57" customFormat="1" ht="25" customHeight="1" spans="1:7">
      <c r="A9" s="74"/>
      <c r="B9" s="77"/>
      <c r="C9" s="78"/>
      <c r="D9" s="76"/>
      <c r="E9" s="76"/>
      <c r="F9" s="76"/>
      <c r="G9" s="76"/>
    </row>
    <row r="10" s="57" customFormat="1" ht="25" customHeight="1" spans="1:7">
      <c r="A10" s="74"/>
      <c r="B10" s="77"/>
      <c r="C10" s="78"/>
      <c r="D10" s="76"/>
      <c r="E10" s="76"/>
      <c r="F10" s="76"/>
      <c r="G10" s="76"/>
    </row>
    <row r="11" s="57" customFormat="1" ht="25" customHeight="1" spans="1:7">
      <c r="A11" s="74"/>
      <c r="B11" s="79"/>
      <c r="C11" s="80"/>
      <c r="D11" s="76"/>
      <c r="E11" s="76"/>
      <c r="F11" s="76"/>
      <c r="G11" s="76"/>
    </row>
    <row r="12" s="57" customFormat="1" ht="25" customHeight="1" spans="1:7">
      <c r="A12" s="74"/>
      <c r="B12" s="77"/>
      <c r="C12" s="76"/>
      <c r="D12" s="76">
        <f t="shared" ref="D12:D20" si="0">SUM(E12:G12)</f>
        <v>0</v>
      </c>
      <c r="E12" s="76"/>
      <c r="F12" s="76"/>
      <c r="G12" s="76"/>
    </row>
    <row r="13" s="57" customFormat="1" ht="25" customHeight="1" spans="1:7">
      <c r="A13" s="74"/>
      <c r="B13" s="77"/>
      <c r="C13" s="76"/>
      <c r="D13" s="76">
        <f t="shared" si="0"/>
        <v>0</v>
      </c>
      <c r="E13" s="76"/>
      <c r="F13" s="76"/>
      <c r="G13" s="76"/>
    </row>
    <row r="14" s="57" customFormat="1" ht="25" customHeight="1" spans="1:7">
      <c r="A14" s="74"/>
      <c r="B14" s="77"/>
      <c r="C14" s="78"/>
      <c r="D14" s="76">
        <f t="shared" si="0"/>
        <v>0</v>
      </c>
      <c r="E14" s="76"/>
      <c r="F14" s="76"/>
      <c r="G14" s="76"/>
    </row>
    <row r="15" s="57" customFormat="1" ht="25" customHeight="1" spans="1:7">
      <c r="A15" s="74"/>
      <c r="B15" s="77"/>
      <c r="C15" s="78"/>
      <c r="D15" s="76">
        <f t="shared" si="0"/>
        <v>0</v>
      </c>
      <c r="E15" s="76"/>
      <c r="F15" s="76"/>
      <c r="G15" s="76"/>
    </row>
    <row r="16" s="57" customFormat="1" ht="25" customHeight="1" spans="1:7">
      <c r="A16" s="81"/>
      <c r="B16" s="81"/>
      <c r="C16" s="80"/>
      <c r="D16" s="76">
        <f t="shared" si="0"/>
        <v>0</v>
      </c>
      <c r="E16" s="76"/>
      <c r="F16" s="76"/>
      <c r="G16" s="76"/>
    </row>
    <row r="17" s="57" customFormat="1" ht="25" customHeight="1" spans="1:7">
      <c r="A17" s="81"/>
      <c r="B17" s="81"/>
      <c r="C17" s="80"/>
      <c r="D17" s="76">
        <f t="shared" si="0"/>
        <v>0</v>
      </c>
      <c r="E17" s="76"/>
      <c r="F17" s="76"/>
      <c r="G17" s="76"/>
    </row>
    <row r="18" s="57" customFormat="1" ht="25" customHeight="1" spans="1:7">
      <c r="A18" s="81"/>
      <c r="B18" s="81"/>
      <c r="C18" s="80"/>
      <c r="D18" s="76">
        <f t="shared" si="0"/>
        <v>0</v>
      </c>
      <c r="E18" s="76"/>
      <c r="F18" s="76"/>
      <c r="G18" s="76"/>
    </row>
    <row r="19" s="57" customFormat="1" ht="25" customHeight="1" spans="1:7">
      <c r="A19" s="81"/>
      <c r="B19" s="81"/>
      <c r="C19" s="80"/>
      <c r="D19" s="76">
        <f t="shared" si="0"/>
        <v>0</v>
      </c>
      <c r="E19" s="76"/>
      <c r="F19" s="76"/>
      <c r="G19" s="76"/>
    </row>
    <row r="20" s="57" customFormat="1" ht="25" customHeight="1" spans="1:7">
      <c r="A20" s="81"/>
      <c r="B20" s="81"/>
      <c r="C20" s="80"/>
      <c r="D20" s="76">
        <f t="shared" si="0"/>
        <v>0</v>
      </c>
      <c r="E20" s="76"/>
      <c r="F20" s="76"/>
      <c r="G20" s="76"/>
    </row>
    <row r="21" s="58" customFormat="1" ht="25" customHeight="1" spans="1:7">
      <c r="A21" s="82" t="s">
        <v>88</v>
      </c>
      <c r="B21" s="83"/>
      <c r="C21" s="84"/>
      <c r="D21" s="85">
        <f>SUM(D6:D20)/4</f>
        <v>0</v>
      </c>
      <c r="E21" s="85">
        <f>SUM(E6:E20)/4</f>
        <v>0</v>
      </c>
      <c r="F21" s="85">
        <f>SUM(F6:F20)/4</f>
        <v>0</v>
      </c>
      <c r="G21" s="85">
        <f>SUM(G6:G20)/4</f>
        <v>0</v>
      </c>
    </row>
    <row r="22" spans="1:7">
      <c r="A22" s="86" t="s">
        <v>238</v>
      </c>
      <c r="B22" s="87"/>
      <c r="C22" s="87"/>
      <c r="D22" s="87"/>
      <c r="E22" s="87"/>
      <c r="F22" s="87"/>
      <c r="G22" s="87"/>
    </row>
  </sheetData>
  <mergeCells count="7">
    <mergeCell ref="A2:G2"/>
    <mergeCell ref="D4:G4"/>
    <mergeCell ref="A21:C21"/>
    <mergeCell ref="A22:G22"/>
    <mergeCell ref="A4:A5"/>
    <mergeCell ref="B4:B5"/>
    <mergeCell ref="C4:C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pane xSplit="2" ySplit="3" topLeftCell="C6" activePane="bottomRight" state="frozen"/>
      <selection/>
      <selection pane="topRight"/>
      <selection pane="bottomLeft"/>
      <selection pane="bottomRight" activeCell="D16" sqref="D16"/>
    </sheetView>
  </sheetViews>
  <sheetFormatPr defaultColWidth="9" defaultRowHeight="15.75" outlineLevelCol="6"/>
  <cols>
    <col min="1" max="1" width="5.1047619047619" style="32" customWidth="1"/>
    <col min="2" max="2" width="8.78095238095238" style="32" customWidth="1"/>
    <col min="3" max="3" width="16.6666666666667" style="32" customWidth="1"/>
    <col min="4" max="4" width="20" style="32" customWidth="1"/>
    <col min="5" max="5" width="9.82857142857143" style="32" customWidth="1"/>
    <col min="6" max="6" width="22.6666666666667" style="32" customWidth="1"/>
    <col min="7" max="7" width="19.6666666666667" style="32" customWidth="1"/>
    <col min="8" max="257" width="12" style="32" customWidth="1"/>
  </cols>
  <sheetData>
    <row r="1" s="32" customFormat="1" spans="1:3">
      <c r="A1" s="5" t="s">
        <v>239</v>
      </c>
      <c r="B1" s="34"/>
      <c r="C1" s="34"/>
    </row>
    <row r="2" s="2" customFormat="1" ht="27.75" customHeight="1" spans="1:7">
      <c r="A2" s="35" t="s">
        <v>240</v>
      </c>
      <c r="B2" s="35"/>
      <c r="C2" s="35"/>
      <c r="D2" s="35"/>
      <c r="E2" s="35"/>
      <c r="F2" s="35"/>
      <c r="G2" s="35"/>
    </row>
    <row r="3" s="2" customFormat="1" ht="20.25" customHeight="1" spans="1:7">
      <c r="A3" s="36"/>
      <c r="B3" s="36"/>
      <c r="C3" s="36"/>
      <c r="D3" s="36"/>
      <c r="E3" s="36"/>
      <c r="F3" s="36"/>
      <c r="G3" s="36"/>
    </row>
    <row r="4" s="33" customFormat="1" ht="22.5" customHeight="1" spans="1:7">
      <c r="A4" s="37" t="s">
        <v>241</v>
      </c>
      <c r="B4" s="37"/>
      <c r="C4" s="37"/>
      <c r="D4" s="38"/>
      <c r="E4" s="39" t="s">
        <v>242</v>
      </c>
      <c r="F4" s="40">
        <v>45736</v>
      </c>
      <c r="G4" s="39"/>
    </row>
    <row r="5" s="33" customFormat="1" ht="30" customHeight="1" spans="1:7">
      <c r="A5" s="41" t="s">
        <v>243</v>
      </c>
      <c r="B5" s="41"/>
      <c r="C5" s="17" t="s">
        <v>244</v>
      </c>
      <c r="D5" s="17"/>
      <c r="E5" s="17"/>
      <c r="F5" s="17"/>
      <c r="G5" s="17"/>
    </row>
    <row r="6" s="33" customFormat="1" ht="16.5" customHeight="1" spans="1:7">
      <c r="A6" s="42" t="s">
        <v>245</v>
      </c>
      <c r="B6" s="42"/>
      <c r="C6" s="43" t="s">
        <v>246</v>
      </c>
      <c r="D6" s="43"/>
      <c r="E6" s="43"/>
      <c r="F6" s="44">
        <v>286</v>
      </c>
      <c r="G6" s="44"/>
    </row>
    <row r="7" s="33" customFormat="1" ht="16.5" customHeight="1" spans="1:7">
      <c r="A7" s="42"/>
      <c r="B7" s="42"/>
      <c r="C7" s="43" t="s">
        <v>247</v>
      </c>
      <c r="D7" s="43"/>
      <c r="E7" s="43"/>
      <c r="F7" s="44">
        <v>259.54</v>
      </c>
      <c r="G7" s="44"/>
    </row>
    <row r="8" s="33" customFormat="1" ht="16.5" customHeight="1" spans="1:7">
      <c r="A8" s="42"/>
      <c r="B8" s="42"/>
      <c r="C8" s="43" t="s">
        <v>248</v>
      </c>
      <c r="D8" s="43"/>
      <c r="E8" s="43"/>
      <c r="F8" s="45">
        <v>13.46</v>
      </c>
      <c r="G8" s="45"/>
    </row>
    <row r="9" s="33" customFormat="1" ht="16.5" customHeight="1" spans="1:7">
      <c r="A9" s="42"/>
      <c r="B9" s="42"/>
      <c r="C9" s="43" t="s">
        <v>249</v>
      </c>
      <c r="D9" s="43"/>
      <c r="E9" s="43"/>
      <c r="F9" s="44"/>
      <c r="G9" s="44"/>
    </row>
    <row r="10" s="33" customFormat="1" ht="16.5" customHeight="1" spans="1:7">
      <c r="A10" s="42"/>
      <c r="B10" s="42"/>
      <c r="C10" s="43" t="s">
        <v>250</v>
      </c>
      <c r="D10" s="43"/>
      <c r="E10" s="43"/>
      <c r="F10" s="44">
        <v>13</v>
      </c>
      <c r="G10" s="44"/>
    </row>
    <row r="11" s="33" customFormat="1" ht="51" customHeight="1" spans="1:7">
      <c r="A11" s="42" t="s">
        <v>251</v>
      </c>
      <c r="B11" s="42"/>
      <c r="C11" s="18" t="s">
        <v>252</v>
      </c>
      <c r="D11" s="18"/>
      <c r="E11" s="18"/>
      <c r="F11" s="18"/>
      <c r="G11" s="18"/>
    </row>
    <row r="12" s="33" customFormat="1" ht="56.25" customHeight="1" spans="1:7">
      <c r="A12" s="46" t="s">
        <v>253</v>
      </c>
      <c r="B12" s="46"/>
      <c r="C12" s="18" t="s">
        <v>254</v>
      </c>
      <c r="D12" s="18"/>
      <c r="E12" s="18"/>
      <c r="F12" s="18"/>
      <c r="G12" s="18"/>
    </row>
    <row r="13" s="33" customFormat="1" ht="18.75" customHeight="1" spans="1:7">
      <c r="A13" s="46" t="s">
        <v>255</v>
      </c>
      <c r="B13" s="46" t="s">
        <v>256</v>
      </c>
      <c r="C13" s="46" t="s">
        <v>257</v>
      </c>
      <c r="D13" s="46" t="s">
        <v>258</v>
      </c>
      <c r="E13" s="46" t="s">
        <v>259</v>
      </c>
      <c r="F13" s="47" t="s">
        <v>260</v>
      </c>
      <c r="G13" s="47" t="s">
        <v>261</v>
      </c>
    </row>
    <row r="14" s="33" customFormat="1" ht="18.75" customHeight="1" spans="1:7">
      <c r="A14" s="46"/>
      <c r="B14" s="46"/>
      <c r="C14" s="46"/>
      <c r="D14" s="46"/>
      <c r="E14" s="46"/>
      <c r="F14" s="47"/>
      <c r="G14" s="47"/>
    </row>
    <row r="15" s="33" customFormat="1" ht="29" customHeight="1" spans="1:7">
      <c r="A15" s="46"/>
      <c r="B15" s="48" t="s">
        <v>262</v>
      </c>
      <c r="C15" s="17" t="s">
        <v>263</v>
      </c>
      <c r="D15" s="18" t="s">
        <v>264</v>
      </c>
      <c r="E15" s="18" t="s">
        <v>265</v>
      </c>
      <c r="F15" s="18" t="s">
        <v>266</v>
      </c>
      <c r="G15" s="49">
        <v>20</v>
      </c>
    </row>
    <row r="16" s="33" customFormat="1" ht="38" customHeight="1" spans="1:7">
      <c r="A16" s="46"/>
      <c r="B16" s="50"/>
      <c r="C16" s="17" t="s">
        <v>267</v>
      </c>
      <c r="D16" s="18" t="s">
        <v>268</v>
      </c>
      <c r="E16" s="18" t="s">
        <v>269</v>
      </c>
      <c r="F16" s="18" t="s">
        <v>266</v>
      </c>
      <c r="G16" s="49">
        <v>20</v>
      </c>
    </row>
    <row r="17" s="33" customFormat="1" ht="35" customHeight="1" spans="1:7">
      <c r="A17" s="46"/>
      <c r="B17" s="50"/>
      <c r="C17" s="17" t="s">
        <v>270</v>
      </c>
      <c r="D17" s="18" t="s">
        <v>271</v>
      </c>
      <c r="E17" s="18" t="s">
        <v>272</v>
      </c>
      <c r="F17" s="18" t="s">
        <v>266</v>
      </c>
      <c r="G17" s="49">
        <v>10</v>
      </c>
    </row>
    <row r="18" s="33" customFormat="1" ht="35" customHeight="1" spans="1:7">
      <c r="A18" s="46"/>
      <c r="B18" s="50"/>
      <c r="C18" s="17" t="s">
        <v>273</v>
      </c>
      <c r="D18" s="18" t="s">
        <v>274</v>
      </c>
      <c r="E18" s="18" t="s">
        <v>275</v>
      </c>
      <c r="F18" s="18"/>
      <c r="G18" s="49">
        <v>20</v>
      </c>
    </row>
    <row r="19" s="33" customFormat="1" ht="35" customHeight="1" spans="1:7">
      <c r="A19" s="46"/>
      <c r="B19" s="16" t="s">
        <v>276</v>
      </c>
      <c r="C19" s="20" t="s">
        <v>277</v>
      </c>
      <c r="D19" s="18" t="s">
        <v>278</v>
      </c>
      <c r="E19" s="18" t="s">
        <v>279</v>
      </c>
      <c r="F19" s="18"/>
      <c r="G19" s="49">
        <v>10</v>
      </c>
    </row>
    <row r="20" s="33" customFormat="1" ht="35" customHeight="1" spans="1:7">
      <c r="A20" s="46"/>
      <c r="B20" s="16"/>
      <c r="C20" s="17" t="s">
        <v>280</v>
      </c>
      <c r="D20" s="18" t="s">
        <v>281</v>
      </c>
      <c r="E20" s="18" t="s">
        <v>282</v>
      </c>
      <c r="F20" s="18" t="s">
        <v>266</v>
      </c>
      <c r="G20" s="49">
        <v>10</v>
      </c>
    </row>
    <row r="21" s="33" customFormat="1" ht="35" customHeight="1" spans="1:7">
      <c r="A21" s="46"/>
      <c r="B21" s="16" t="s">
        <v>283</v>
      </c>
      <c r="C21" s="17" t="s">
        <v>283</v>
      </c>
      <c r="D21" s="18" t="s">
        <v>284</v>
      </c>
      <c r="E21" s="18" t="s">
        <v>275</v>
      </c>
      <c r="F21" s="18" t="s">
        <v>266</v>
      </c>
      <c r="G21" s="49">
        <v>10</v>
      </c>
    </row>
    <row r="22" s="33" customFormat="1" ht="12" customHeight="1" spans="3:7">
      <c r="C22" s="51"/>
      <c r="D22" s="51"/>
      <c r="E22" s="52" t="s">
        <v>285</v>
      </c>
      <c r="F22" s="53">
        <v>83155057</v>
      </c>
      <c r="G22" s="53"/>
    </row>
    <row r="23" s="2" customFormat="1" ht="14" customHeight="1" spans="4:7">
      <c r="D23" s="54"/>
      <c r="E23" s="54"/>
      <c r="F23" s="54"/>
      <c r="G23" s="54"/>
    </row>
    <row r="24" s="2" customFormat="1" ht="14" customHeight="1" spans="4:7">
      <c r="D24" s="54"/>
      <c r="E24" s="54"/>
      <c r="F24" s="54"/>
      <c r="G24" s="54"/>
    </row>
    <row r="25" s="2" customFormat="1" ht="14" customHeight="1" spans="4:7">
      <c r="D25" s="54"/>
      <c r="E25" s="54"/>
      <c r="F25" s="54"/>
      <c r="G25" s="54"/>
    </row>
    <row r="26" s="2" customFormat="1" ht="14" customHeight="1" spans="4:7">
      <c r="D26" s="54"/>
      <c r="E26" s="54"/>
      <c r="F26" s="54"/>
      <c r="G26" s="54"/>
    </row>
  </sheetData>
  <mergeCells count="31">
    <mergeCell ref="A2:G2"/>
    <mergeCell ref="A3:G3"/>
    <mergeCell ref="F4:G4"/>
    <mergeCell ref="A5:B5"/>
    <mergeCell ref="C5:G5"/>
    <mergeCell ref="C6:E6"/>
    <mergeCell ref="F6:G6"/>
    <mergeCell ref="C7:E7"/>
    <mergeCell ref="F7:G7"/>
    <mergeCell ref="C8:E8"/>
    <mergeCell ref="F8:G8"/>
    <mergeCell ref="C9:E9"/>
    <mergeCell ref="F9:G9"/>
    <mergeCell ref="C10:E10"/>
    <mergeCell ref="F10:G10"/>
    <mergeCell ref="A11:B11"/>
    <mergeCell ref="C11:G11"/>
    <mergeCell ref="A12:B12"/>
    <mergeCell ref="C12:G12"/>
    <mergeCell ref="C22:D22"/>
    <mergeCell ref="F22:G22"/>
    <mergeCell ref="A13:A21"/>
    <mergeCell ref="B13:B14"/>
    <mergeCell ref="B15:B18"/>
    <mergeCell ref="B19:B20"/>
    <mergeCell ref="C13:C14"/>
    <mergeCell ref="D13:D14"/>
    <mergeCell ref="E13:E14"/>
    <mergeCell ref="F13:F14"/>
    <mergeCell ref="G13:G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pane xSplit="2" ySplit="3" topLeftCell="C4" activePane="bottomRight" state="frozen"/>
      <selection/>
      <selection pane="topRight"/>
      <selection pane="bottomLeft"/>
      <selection pane="bottomRight" activeCell="K6" sqref="K6"/>
    </sheetView>
  </sheetViews>
  <sheetFormatPr defaultColWidth="9" defaultRowHeight="13.1" outlineLevelCol="7"/>
  <cols>
    <col min="1" max="1" width="7.16190476190476" style="3" customWidth="1"/>
    <col min="2" max="2" width="14.5047619047619" style="4" customWidth="1"/>
    <col min="3" max="3" width="21.0952380952381" style="1" customWidth="1"/>
    <col min="4" max="4" width="15.3333333333333" style="1" customWidth="1"/>
    <col min="5" max="5" width="10.8285714285714" style="1" customWidth="1"/>
    <col min="6" max="6" width="17.0666666666667" style="1" customWidth="1"/>
    <col min="7" max="7" width="9" style="1" customWidth="1"/>
    <col min="8" max="8" width="7.35238095238095" style="1" customWidth="1"/>
    <col min="9" max="9" width="11.8285714285714" style="1" customWidth="1"/>
    <col min="10" max="257" width="12" style="1" customWidth="1"/>
  </cols>
  <sheetData>
    <row r="1" s="1" customFormat="1" ht="15.75" spans="1:2">
      <c r="A1" s="5" t="s">
        <v>286</v>
      </c>
      <c r="B1" s="4"/>
    </row>
    <row r="2" s="2" customFormat="1" ht="14" customHeight="1" spans="1:8">
      <c r="A2" s="6" t="s">
        <v>287</v>
      </c>
      <c r="B2" s="6"/>
      <c r="C2" s="6"/>
      <c r="D2" s="6"/>
      <c r="E2" s="6"/>
      <c r="F2" s="6"/>
      <c r="G2" s="6"/>
      <c r="H2" s="6"/>
    </row>
    <row r="3" s="2" customFormat="1" ht="14" customHeight="1" spans="1:8">
      <c r="A3" s="6"/>
      <c r="B3" s="6"/>
      <c r="C3" s="6"/>
      <c r="D3" s="6"/>
      <c r="E3" s="6"/>
      <c r="F3" s="6"/>
      <c r="G3" s="6"/>
      <c r="H3" s="6"/>
    </row>
    <row r="4" s="2" customFormat="1" ht="14" customHeight="1" spans="1:8">
      <c r="A4" s="7"/>
      <c r="B4" s="7"/>
      <c r="C4" s="7"/>
      <c r="D4" s="7"/>
      <c r="E4" s="7"/>
      <c r="F4" s="7"/>
      <c r="G4" s="7"/>
      <c r="H4" s="7"/>
    </row>
    <row r="5" s="2" customFormat="1" ht="22.9" customHeight="1" spans="1:8">
      <c r="A5" s="8" t="s">
        <v>288</v>
      </c>
      <c r="B5" s="8"/>
      <c r="C5" s="8" t="s">
        <v>289</v>
      </c>
      <c r="D5" s="8"/>
      <c r="E5" s="8"/>
      <c r="F5" s="8"/>
      <c r="G5" s="8"/>
      <c r="H5" s="8"/>
    </row>
    <row r="6" s="2" customFormat="1" ht="39" customHeight="1" spans="1:8">
      <c r="A6" s="9" t="s">
        <v>290</v>
      </c>
      <c r="B6" s="9"/>
      <c r="C6" s="8" t="s">
        <v>244</v>
      </c>
      <c r="D6" s="8"/>
      <c r="E6" s="10" t="s">
        <v>291</v>
      </c>
      <c r="F6" s="10"/>
      <c r="G6" s="8" t="s">
        <v>92</v>
      </c>
      <c r="H6" s="8"/>
    </row>
    <row r="7" s="2" customFormat="1" ht="21.75" customHeight="1" spans="1:8">
      <c r="A7" s="11" t="s">
        <v>292</v>
      </c>
      <c r="B7" s="11"/>
      <c r="C7" s="11" t="s">
        <v>293</v>
      </c>
      <c r="D7" s="11"/>
      <c r="E7" s="11"/>
      <c r="F7" s="11"/>
      <c r="G7" s="11"/>
      <c r="H7" s="11"/>
    </row>
    <row r="8" s="2" customFormat="1" ht="16.5" customHeight="1" spans="1:8">
      <c r="A8" s="11"/>
      <c r="B8" s="11"/>
      <c r="C8" s="12" t="s">
        <v>246</v>
      </c>
      <c r="D8" s="12"/>
      <c r="E8" s="13">
        <v>4</v>
      </c>
      <c r="F8" s="13"/>
      <c r="G8" s="13"/>
      <c r="H8" s="13"/>
    </row>
    <row r="9" s="2" customFormat="1" ht="16.5" customHeight="1" spans="1:8">
      <c r="A9" s="11"/>
      <c r="B9" s="11"/>
      <c r="C9" s="14" t="s">
        <v>294</v>
      </c>
      <c r="D9" s="14"/>
      <c r="E9" s="13" t="s">
        <v>295</v>
      </c>
      <c r="F9" s="13"/>
      <c r="G9" s="13"/>
      <c r="H9" s="13"/>
    </row>
    <row r="10" s="2" customFormat="1" ht="16.5" customHeight="1" spans="1:8">
      <c r="A10" s="11"/>
      <c r="B10" s="11"/>
      <c r="C10" s="14" t="s">
        <v>296</v>
      </c>
      <c r="D10" s="14"/>
      <c r="E10" s="13" t="s">
        <v>295</v>
      </c>
      <c r="F10" s="13"/>
      <c r="G10" s="13"/>
      <c r="H10" s="13"/>
    </row>
    <row r="11" s="2" customFormat="1" ht="16.5" customHeight="1" spans="1:8">
      <c r="A11" s="11"/>
      <c r="B11" s="11"/>
      <c r="C11" s="14" t="s">
        <v>297</v>
      </c>
      <c r="D11" s="14"/>
      <c r="E11" s="13">
        <v>4</v>
      </c>
      <c r="F11" s="13"/>
      <c r="G11" s="13"/>
      <c r="H11" s="13"/>
    </row>
    <row r="12" s="2" customFormat="1" ht="16.5" customHeight="1" spans="1:8">
      <c r="A12" s="11"/>
      <c r="B12" s="11"/>
      <c r="C12" s="14" t="s">
        <v>298</v>
      </c>
      <c r="D12" s="14"/>
      <c r="E12" s="13" t="s">
        <v>295</v>
      </c>
      <c r="F12" s="13"/>
      <c r="G12" s="13"/>
      <c r="H12" s="13"/>
    </row>
    <row r="13" s="2" customFormat="1" ht="16.5" customHeight="1" spans="1:8">
      <c r="A13" s="8" t="s">
        <v>299</v>
      </c>
      <c r="B13" s="8"/>
      <c r="C13" s="12" t="s">
        <v>300</v>
      </c>
      <c r="D13" s="12"/>
      <c r="E13" s="12"/>
      <c r="F13" s="12"/>
      <c r="G13" s="12"/>
      <c r="H13" s="12"/>
    </row>
    <row r="14" s="2" customFormat="1" ht="47.25" customHeight="1" spans="1:8">
      <c r="A14" s="8"/>
      <c r="B14" s="8"/>
      <c r="C14" s="12"/>
      <c r="D14" s="12"/>
      <c r="E14" s="12"/>
      <c r="F14" s="12"/>
      <c r="G14" s="12"/>
      <c r="H14" s="12"/>
    </row>
    <row r="15" s="2" customFormat="1" ht="21.75" customHeight="1" spans="1:8">
      <c r="A15" s="8" t="s">
        <v>255</v>
      </c>
      <c r="B15" s="8" t="s">
        <v>256</v>
      </c>
      <c r="C15" s="8" t="s">
        <v>257</v>
      </c>
      <c r="D15" s="8" t="s">
        <v>258</v>
      </c>
      <c r="E15" s="12" t="s">
        <v>259</v>
      </c>
      <c r="F15" s="12"/>
      <c r="G15" s="12"/>
      <c r="H15" s="8" t="s">
        <v>301</v>
      </c>
    </row>
    <row r="16" s="2" customFormat="1" ht="37" customHeight="1" spans="1:8">
      <c r="A16" s="8"/>
      <c r="B16" s="16" t="s">
        <v>262</v>
      </c>
      <c r="C16" s="17" t="s">
        <v>263</v>
      </c>
      <c r="D16" s="20" t="s">
        <v>302</v>
      </c>
      <c r="E16" s="23" t="s">
        <v>303</v>
      </c>
      <c r="F16" s="24"/>
      <c r="G16" s="25"/>
      <c r="H16" s="26" t="s">
        <v>266</v>
      </c>
    </row>
    <row r="17" s="2" customFormat="1" ht="16.5" customHeight="1" spans="1:8">
      <c r="A17" s="8"/>
      <c r="B17" s="16"/>
      <c r="C17" s="17"/>
      <c r="D17" s="21"/>
      <c r="E17" s="27"/>
      <c r="F17" s="28"/>
      <c r="G17" s="29"/>
      <c r="H17" s="30"/>
    </row>
    <row r="18" s="2" customFormat="1" ht="33" customHeight="1" spans="1:8">
      <c r="A18" s="8"/>
      <c r="B18" s="16"/>
      <c r="C18" s="17" t="s">
        <v>267</v>
      </c>
      <c r="D18" s="18" t="s">
        <v>304</v>
      </c>
      <c r="E18" s="12" t="s">
        <v>305</v>
      </c>
      <c r="F18" s="12"/>
      <c r="G18" s="12"/>
      <c r="H18" s="19"/>
    </row>
    <row r="19" s="2" customFormat="1" ht="30" customHeight="1" spans="1:8">
      <c r="A19" s="8"/>
      <c r="B19" s="16"/>
      <c r="C19" s="17" t="s">
        <v>270</v>
      </c>
      <c r="D19" s="18" t="s">
        <v>271</v>
      </c>
      <c r="E19" s="12" t="s">
        <v>306</v>
      </c>
      <c r="F19" s="12"/>
      <c r="G19" s="12"/>
      <c r="H19" s="19" t="s">
        <v>266</v>
      </c>
    </row>
    <row r="20" s="2" customFormat="1" ht="16.5" customHeight="1" spans="1:8">
      <c r="A20" s="8"/>
      <c r="B20" s="16"/>
      <c r="C20" s="17" t="s">
        <v>273</v>
      </c>
      <c r="D20" s="18" t="s">
        <v>274</v>
      </c>
      <c r="E20" s="12" t="s">
        <v>275</v>
      </c>
      <c r="F20" s="12"/>
      <c r="G20" s="12"/>
      <c r="H20" s="19" t="s">
        <v>266</v>
      </c>
    </row>
    <row r="21" s="2" customFormat="1" ht="37" customHeight="1" spans="1:8">
      <c r="A21" s="8"/>
      <c r="B21" s="16" t="s">
        <v>276</v>
      </c>
      <c r="C21" s="17" t="s">
        <v>277</v>
      </c>
      <c r="D21" s="18" t="s">
        <v>281</v>
      </c>
      <c r="E21" s="31">
        <v>1</v>
      </c>
      <c r="F21" s="12"/>
      <c r="G21" s="12"/>
      <c r="H21" s="19" t="s">
        <v>266</v>
      </c>
    </row>
    <row r="22" s="2" customFormat="1" ht="27" customHeight="1" spans="1:8">
      <c r="A22" s="8"/>
      <c r="B22" s="16" t="s">
        <v>283</v>
      </c>
      <c r="C22" s="17" t="s">
        <v>283</v>
      </c>
      <c r="D22" s="18" t="s">
        <v>284</v>
      </c>
      <c r="E22" s="12" t="s">
        <v>275</v>
      </c>
      <c r="F22" s="12"/>
      <c r="G22" s="12"/>
      <c r="H22" s="19"/>
    </row>
  </sheetData>
  <mergeCells count="34">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8:G18"/>
    <mergeCell ref="E19:G19"/>
    <mergeCell ref="E20:G20"/>
    <mergeCell ref="E21:G21"/>
    <mergeCell ref="E22:G22"/>
    <mergeCell ref="A15:A22"/>
    <mergeCell ref="B16:B20"/>
    <mergeCell ref="C16:C17"/>
    <mergeCell ref="D16:D17"/>
    <mergeCell ref="H16:H17"/>
    <mergeCell ref="A2:H3"/>
    <mergeCell ref="A7:B12"/>
    <mergeCell ref="A13:B14"/>
    <mergeCell ref="C13:H14"/>
    <mergeCell ref="E16:G1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pane xSplit="2" ySplit="3" topLeftCell="C4" activePane="bottomRight" state="frozen"/>
      <selection/>
      <selection pane="topRight"/>
      <selection pane="bottomLeft"/>
      <selection pane="bottomRight" activeCell="D16" sqref="D16"/>
    </sheetView>
  </sheetViews>
  <sheetFormatPr defaultColWidth="9" defaultRowHeight="13.1" outlineLevelCol="7"/>
  <cols>
    <col min="1" max="1" width="6.78095238095238" style="3" customWidth="1"/>
    <col min="2" max="2" width="10.8285714285714" style="4" customWidth="1"/>
    <col min="3" max="3" width="21.0952380952381" style="1" customWidth="1"/>
    <col min="4" max="4" width="15.3333333333333" style="1" customWidth="1"/>
    <col min="5" max="5" width="10.8285714285714" style="1" customWidth="1"/>
    <col min="6" max="6" width="17.0666666666667" style="1" customWidth="1"/>
    <col min="7" max="7" width="9" style="1" customWidth="1"/>
    <col min="8" max="8" width="7.35238095238095" style="1" customWidth="1"/>
    <col min="9" max="9" width="11.8285714285714" style="1" customWidth="1"/>
    <col min="10" max="257" width="12" style="1" customWidth="1"/>
  </cols>
  <sheetData>
    <row r="1" s="1" customFormat="1" ht="15.75" spans="1:2">
      <c r="A1" s="5" t="s">
        <v>307</v>
      </c>
      <c r="B1" s="4"/>
    </row>
    <row r="2" s="2" customFormat="1" ht="14" customHeight="1" spans="1:8">
      <c r="A2" s="6" t="s">
        <v>308</v>
      </c>
      <c r="B2" s="6"/>
      <c r="C2" s="6"/>
      <c r="D2" s="6"/>
      <c r="E2" s="6"/>
      <c r="F2" s="6"/>
      <c r="G2" s="6"/>
      <c r="H2" s="6"/>
    </row>
    <row r="3" s="2" customFormat="1" ht="14" customHeight="1" spans="1:8">
      <c r="A3" s="6"/>
      <c r="B3" s="6"/>
      <c r="C3" s="6"/>
      <c r="D3" s="6"/>
      <c r="E3" s="6"/>
      <c r="F3" s="6"/>
      <c r="G3" s="6"/>
      <c r="H3" s="6"/>
    </row>
    <row r="4" s="2" customFormat="1" ht="14" customHeight="1" spans="1:8">
      <c r="A4" s="7"/>
      <c r="B4" s="7"/>
      <c r="C4" s="7"/>
      <c r="D4" s="7"/>
      <c r="E4" s="7"/>
      <c r="F4" s="7"/>
      <c r="G4" s="7"/>
      <c r="H4" s="7"/>
    </row>
    <row r="5" s="2" customFormat="1" ht="22.9" customHeight="1" spans="1:8">
      <c r="A5" s="8" t="s">
        <v>288</v>
      </c>
      <c r="B5" s="8"/>
      <c r="C5" s="8" t="s">
        <v>309</v>
      </c>
      <c r="D5" s="8"/>
      <c r="E5" s="8"/>
      <c r="F5" s="8"/>
      <c r="G5" s="8"/>
      <c r="H5" s="8"/>
    </row>
    <row r="6" s="2" customFormat="1" ht="22.9" customHeight="1" spans="1:8">
      <c r="A6" s="9" t="s">
        <v>290</v>
      </c>
      <c r="B6" s="9"/>
      <c r="C6" s="8" t="s">
        <v>244</v>
      </c>
      <c r="D6" s="8"/>
      <c r="E6" s="10" t="s">
        <v>291</v>
      </c>
      <c r="F6" s="10"/>
      <c r="G6" s="8" t="s">
        <v>92</v>
      </c>
      <c r="H6" s="8"/>
    </row>
    <row r="7" s="2" customFormat="1" ht="21.75" customHeight="1" spans="1:8">
      <c r="A7" s="11" t="s">
        <v>292</v>
      </c>
      <c r="B7" s="11"/>
      <c r="C7" s="11" t="s">
        <v>293</v>
      </c>
      <c r="D7" s="11"/>
      <c r="E7" s="11"/>
      <c r="F7" s="11"/>
      <c r="G7" s="11"/>
      <c r="H7" s="11"/>
    </row>
    <row r="8" s="2" customFormat="1" ht="16.5" customHeight="1" spans="1:8">
      <c r="A8" s="11"/>
      <c r="B8" s="11"/>
      <c r="C8" s="12" t="s">
        <v>246</v>
      </c>
      <c r="D8" s="12"/>
      <c r="E8" s="13">
        <v>4</v>
      </c>
      <c r="F8" s="13"/>
      <c r="G8" s="13"/>
      <c r="H8" s="13"/>
    </row>
    <row r="9" s="2" customFormat="1" ht="16.5" customHeight="1" spans="1:8">
      <c r="A9" s="11"/>
      <c r="B9" s="11"/>
      <c r="C9" s="14" t="s">
        <v>294</v>
      </c>
      <c r="D9" s="14"/>
      <c r="E9" s="13" t="s">
        <v>295</v>
      </c>
      <c r="F9" s="13"/>
      <c r="G9" s="13"/>
      <c r="H9" s="13"/>
    </row>
    <row r="10" s="2" customFormat="1" ht="16.5" customHeight="1" spans="1:8">
      <c r="A10" s="11"/>
      <c r="B10" s="11"/>
      <c r="C10" s="14" t="s">
        <v>296</v>
      </c>
      <c r="D10" s="14"/>
      <c r="E10" s="13" t="s">
        <v>295</v>
      </c>
      <c r="F10" s="13"/>
      <c r="G10" s="13"/>
      <c r="H10" s="13"/>
    </row>
    <row r="11" s="2" customFormat="1" ht="16.5" customHeight="1" spans="1:8">
      <c r="A11" s="11"/>
      <c r="B11" s="11"/>
      <c r="C11" s="14" t="s">
        <v>297</v>
      </c>
      <c r="D11" s="14"/>
      <c r="E11" s="13">
        <v>4</v>
      </c>
      <c r="F11" s="13"/>
      <c r="G11" s="13"/>
      <c r="H11" s="13"/>
    </row>
    <row r="12" s="2" customFormat="1" ht="16.5" customHeight="1" spans="1:8">
      <c r="A12" s="11"/>
      <c r="B12" s="11"/>
      <c r="C12" s="14" t="s">
        <v>298</v>
      </c>
      <c r="D12" s="14"/>
      <c r="E12" s="13" t="s">
        <v>295</v>
      </c>
      <c r="F12" s="13"/>
      <c r="G12" s="13"/>
      <c r="H12" s="13"/>
    </row>
    <row r="13" s="2" customFormat="1" ht="16.5" customHeight="1" spans="1:8">
      <c r="A13" s="8" t="s">
        <v>299</v>
      </c>
      <c r="B13" s="8"/>
      <c r="C13" s="12" t="s">
        <v>310</v>
      </c>
      <c r="D13" s="12"/>
      <c r="E13" s="12"/>
      <c r="F13" s="12"/>
      <c r="G13" s="12"/>
      <c r="H13" s="12"/>
    </row>
    <row r="14" s="2" customFormat="1" ht="47.25" customHeight="1" spans="1:8">
      <c r="A14" s="8"/>
      <c r="B14" s="8"/>
      <c r="C14" s="12"/>
      <c r="D14" s="12"/>
      <c r="E14" s="12"/>
      <c r="F14" s="12"/>
      <c r="G14" s="12"/>
      <c r="H14" s="12"/>
    </row>
    <row r="15" s="2" customFormat="1" ht="21.75" customHeight="1" spans="1:8">
      <c r="A15" s="9" t="s">
        <v>255</v>
      </c>
      <c r="B15" s="10" t="s">
        <v>256</v>
      </c>
      <c r="C15" s="8" t="s">
        <v>257</v>
      </c>
      <c r="D15" s="8" t="s">
        <v>258</v>
      </c>
      <c r="E15" s="12" t="s">
        <v>259</v>
      </c>
      <c r="F15" s="12"/>
      <c r="G15" s="12"/>
      <c r="H15" s="8" t="s">
        <v>301</v>
      </c>
    </row>
    <row r="16" s="2" customFormat="1" ht="33" customHeight="1" spans="1:8">
      <c r="A16" s="15"/>
      <c r="B16" s="16" t="s">
        <v>262</v>
      </c>
      <c r="C16" s="17" t="s">
        <v>263</v>
      </c>
      <c r="D16" s="18" t="s">
        <v>311</v>
      </c>
      <c r="E16" s="12" t="s">
        <v>312</v>
      </c>
      <c r="F16" s="12"/>
      <c r="G16" s="12"/>
      <c r="H16" s="19" t="s">
        <v>266</v>
      </c>
    </row>
    <row r="17" s="2" customFormat="1" ht="25" customHeight="1" spans="1:8">
      <c r="A17" s="15"/>
      <c r="B17" s="16"/>
      <c r="C17" s="17" t="s">
        <v>267</v>
      </c>
      <c r="D17" s="18" t="s">
        <v>268</v>
      </c>
      <c r="E17" s="12" t="s">
        <v>269</v>
      </c>
      <c r="F17" s="12"/>
      <c r="G17" s="12"/>
      <c r="H17" s="19"/>
    </row>
    <row r="18" s="2" customFormat="1" ht="16.5" customHeight="1" spans="1:8">
      <c r="A18" s="15"/>
      <c r="B18" s="16"/>
      <c r="C18" s="17" t="s">
        <v>270</v>
      </c>
      <c r="D18" s="18" t="s">
        <v>271</v>
      </c>
      <c r="E18" s="12" t="s">
        <v>306</v>
      </c>
      <c r="F18" s="12"/>
      <c r="G18" s="12"/>
      <c r="H18" s="19" t="s">
        <v>266</v>
      </c>
    </row>
    <row r="19" s="2" customFormat="1" ht="16.5" customHeight="1" spans="1:8">
      <c r="A19" s="15"/>
      <c r="B19" s="16"/>
      <c r="C19" s="17" t="s">
        <v>273</v>
      </c>
      <c r="D19" s="18" t="s">
        <v>274</v>
      </c>
      <c r="E19" s="12" t="s">
        <v>275</v>
      </c>
      <c r="F19" s="12"/>
      <c r="G19" s="12"/>
      <c r="H19" s="19" t="s">
        <v>266</v>
      </c>
    </row>
    <row r="20" s="2" customFormat="1" ht="32" customHeight="1" spans="1:8">
      <c r="A20" s="15"/>
      <c r="B20" s="16" t="s">
        <v>276</v>
      </c>
      <c r="C20" s="20" t="s">
        <v>277</v>
      </c>
      <c r="D20" s="18" t="s">
        <v>278</v>
      </c>
      <c r="E20" s="12" t="s">
        <v>313</v>
      </c>
      <c r="F20" s="12"/>
      <c r="G20" s="12"/>
      <c r="H20" s="19" t="s">
        <v>266</v>
      </c>
    </row>
    <row r="21" s="2" customFormat="1" ht="32" customHeight="1" spans="1:8">
      <c r="A21" s="15"/>
      <c r="B21" s="16"/>
      <c r="C21" s="21"/>
      <c r="D21" s="18" t="s">
        <v>314</v>
      </c>
      <c r="E21" s="12" t="s">
        <v>313</v>
      </c>
      <c r="F21" s="12"/>
      <c r="G21" s="12"/>
      <c r="H21" s="19"/>
    </row>
    <row r="22" s="2" customFormat="1" ht="14" customHeight="1" spans="1:8">
      <c r="A22" s="15"/>
      <c r="B22" s="16"/>
      <c r="C22" s="17" t="s">
        <v>280</v>
      </c>
      <c r="D22" s="18" t="s">
        <v>281</v>
      </c>
      <c r="E22" s="12" t="s">
        <v>282</v>
      </c>
      <c r="F22" s="12"/>
      <c r="G22" s="12"/>
      <c r="H22" s="19"/>
    </row>
    <row r="23" s="2" customFormat="1" ht="14" customHeight="1" spans="1:8">
      <c r="A23" s="15"/>
      <c r="B23" s="22" t="s">
        <v>283</v>
      </c>
      <c r="C23" s="17" t="s">
        <v>283</v>
      </c>
      <c r="D23" s="18" t="s">
        <v>315</v>
      </c>
      <c r="E23" s="12" t="s">
        <v>316</v>
      </c>
      <c r="F23" s="12"/>
      <c r="G23" s="12"/>
      <c r="H23" s="19"/>
    </row>
  </sheetData>
  <mergeCells count="35">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19"/>
    <mergeCell ref="B20:B22"/>
    <mergeCell ref="C20:C21"/>
    <mergeCell ref="A2:H3"/>
    <mergeCell ref="A7:B12"/>
    <mergeCell ref="A13:B14"/>
    <mergeCell ref="C13:H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le享人生</cp:lastModifiedBy>
  <dcterms:created xsi:type="dcterms:W3CDTF">2025-03-31T04:52:14Z</dcterms:created>
  <dcterms:modified xsi:type="dcterms:W3CDTF">2025-03-31T04:54:19Z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A088BDBEB6CD42BDBC379E03CEB211B2_13</vt:lpwstr>
  </property>
  <property fmtid="{D5CDD505-2E9C-101B-9397-08002B2CF9AE}" pid="3" name="KSOProductBuildVer">
    <vt:lpwstr>2052-12.1.0.20784</vt:lpwstr>
  </property>
</Properties>
</file>