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45" tabRatio="842" firstSheet="2" activeTab="11"/>
  </bookViews>
  <sheets>
    <sheet name="封面" sheetId="21" r:id="rId1"/>
    <sheet name="目录" sheetId="20" r:id="rId2"/>
    <sheet name="表1" sheetId="1" r:id="rId3"/>
    <sheet name="表2" sheetId="2" r:id="rId4"/>
    <sheet name="表3" sheetId="23" r:id="rId5"/>
    <sheet name="表4" sheetId="4" r:id="rId6"/>
    <sheet name="表5" sheetId="5" r:id="rId7"/>
    <sheet name="表6" sheetId="11" r:id="rId8"/>
    <sheet name="表7" sheetId="24" r:id="rId9"/>
    <sheet name="表8" sheetId="25" r:id="rId10"/>
    <sheet name="表9" sheetId="26" r:id="rId11"/>
    <sheet name="表10" sheetId="7" r:id="rId12"/>
    <sheet name="表11" sheetId="22" r:id="rId13"/>
    <sheet name="表12" sheetId="19" r:id="rId14"/>
    <sheet name="表13" sheetId="16" r:id="rId15"/>
    <sheet name="表14" sheetId="17" r:id="rId16"/>
    <sheet name="表15" sheetId="18" r:id="rId17"/>
  </sheets>
  <definedNames>
    <definedName name="_xlnm.Print_Titles" localSheetId="5">表4!$1:$5</definedName>
  </definedNames>
  <calcPr calcId="144525"/>
</workbook>
</file>

<file path=xl/sharedStrings.xml><?xml version="1.0" encoding="utf-8"?>
<sst xmlns="http://schemas.openxmlformats.org/spreadsheetml/2006/main" count="559" uniqueCount="322">
  <si>
    <t>附表</t>
  </si>
  <si>
    <t>2023年部门预算公开表</t>
  </si>
  <si>
    <t>中共贵阳市花溪区委办公室  编制</t>
  </si>
  <si>
    <t>2023 年 3 月 3 日</t>
  </si>
  <si>
    <t>目    录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</si>
  <si>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、</t>
    </r>
  </si>
  <si>
    <t>部门收支总体情况表</t>
  </si>
  <si>
    <r>
      <rPr>
        <sz val="12"/>
        <rFont val="Times New Roman"/>
        <charset val="0"/>
      </rPr>
      <t>2</t>
    </r>
    <r>
      <rPr>
        <sz val="12"/>
        <rFont val="宋体"/>
        <charset val="134"/>
      </rPr>
      <t>、</t>
    </r>
  </si>
  <si>
    <t>部门收入总体情况表</t>
  </si>
  <si>
    <r>
      <rPr>
        <sz val="12"/>
        <rFont val="Times New Roman"/>
        <charset val="0"/>
      </rPr>
      <t>3</t>
    </r>
    <r>
      <rPr>
        <sz val="12"/>
        <rFont val="宋体"/>
        <charset val="134"/>
      </rPr>
      <t>、</t>
    </r>
  </si>
  <si>
    <t>部门支出总体情况表</t>
  </si>
  <si>
    <r>
      <rPr>
        <sz val="12"/>
        <rFont val="Times New Roman"/>
        <charset val="0"/>
      </rPr>
      <t>4</t>
    </r>
    <r>
      <rPr>
        <sz val="12"/>
        <rFont val="宋体"/>
        <charset val="134"/>
      </rPr>
      <t>、</t>
    </r>
  </si>
  <si>
    <t>财政拨款收支总体情况表</t>
  </si>
  <si>
    <r>
      <rPr>
        <sz val="12"/>
        <rFont val="Times New Roman"/>
        <charset val="0"/>
      </rPr>
      <t>5</t>
    </r>
    <r>
      <rPr>
        <sz val="12"/>
        <rFont val="宋体"/>
        <charset val="134"/>
      </rPr>
      <t>、</t>
    </r>
  </si>
  <si>
    <t>一般公共预算支出情况表</t>
  </si>
  <si>
    <r>
      <rPr>
        <sz val="12"/>
        <rFont val="Times New Roman"/>
        <charset val="0"/>
      </rPr>
      <t>6</t>
    </r>
    <r>
      <rPr>
        <sz val="12"/>
        <rFont val="宋体"/>
        <charset val="134"/>
      </rPr>
      <t>、</t>
    </r>
  </si>
  <si>
    <t>一般公共预算基本支出情况表（按部门预算经济科目）</t>
  </si>
  <si>
    <r>
      <rPr>
        <sz val="12"/>
        <rFont val="Times New Roman"/>
        <charset val="0"/>
      </rPr>
      <t>7</t>
    </r>
    <r>
      <rPr>
        <sz val="12"/>
        <rFont val="宋体"/>
        <charset val="134"/>
      </rPr>
      <t>、</t>
    </r>
  </si>
  <si>
    <t>一般公共预算基本支出情况表（按政府预算经济分类科目）</t>
  </si>
  <si>
    <r>
      <rPr>
        <sz val="12"/>
        <rFont val="Times New Roman"/>
        <charset val="0"/>
      </rPr>
      <t>8</t>
    </r>
    <r>
      <rPr>
        <sz val="12"/>
        <rFont val="宋体"/>
        <charset val="134"/>
      </rPr>
      <t>、</t>
    </r>
  </si>
  <si>
    <t>政府性基金预算支出情况表</t>
  </si>
  <si>
    <r>
      <rPr>
        <sz val="12"/>
        <rFont val="Times New Roman"/>
        <charset val="0"/>
      </rPr>
      <t>9</t>
    </r>
    <r>
      <rPr>
        <sz val="12"/>
        <rFont val="宋体"/>
        <charset val="134"/>
      </rPr>
      <t>、</t>
    </r>
  </si>
  <si>
    <t>国有资本经营预算支出情况表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</si>
  <si>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0、</t>
    </r>
  </si>
  <si>
    <t>财政拨款“三公”经费预算支出表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</si>
  <si>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1、</t>
    </r>
  </si>
  <si>
    <t>部门政府采购预算表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</si>
  <si>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2、</t>
    </r>
  </si>
  <si>
    <t>区对下转移支付预算情况表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</si>
  <si>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3、</t>
    </r>
  </si>
  <si>
    <t>部门整体支出绩效目标批复表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</si>
  <si>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4、</t>
    </r>
  </si>
  <si>
    <t>项目支出绩效目标批复表（项目一）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</si>
  <si>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5、</t>
    </r>
  </si>
  <si>
    <t>项目支出绩效目标批复表（项目二）</t>
  </si>
  <si>
    <t>表1</t>
  </si>
  <si>
    <t>2023年部门收支预算总表</t>
  </si>
  <si>
    <t>部门（单位）名称：中共贵阳市花溪区委办公室</t>
  </si>
  <si>
    <t>单位：万元</t>
  </si>
  <si>
    <t>收入</t>
  </si>
  <si>
    <t>支出</t>
  </si>
  <si>
    <t>项  目</t>
  </si>
  <si>
    <t>预算数</t>
  </si>
  <si>
    <t>一、本年收入</t>
  </si>
  <si>
    <t>一、本年支出</t>
  </si>
  <si>
    <t>（一）财政拨款收入</t>
  </si>
  <si>
    <t>（一）一般公共服务支出</t>
  </si>
  <si>
    <t>1、一般公共预算财政拨款收入</t>
  </si>
  <si>
    <t>（二）国防支出</t>
  </si>
  <si>
    <t>2、政府性基金预算财政拨款收入</t>
  </si>
  <si>
    <t>（三）公共安全支出</t>
  </si>
  <si>
    <t>3、国有资本经营预算财政拨款收入</t>
  </si>
  <si>
    <t>（四）教育支出</t>
  </si>
  <si>
    <t>（二）财政专户管理资金收入</t>
  </si>
  <si>
    <t>（五）科学技术支出</t>
  </si>
  <si>
    <t>（三）单位资金收入</t>
  </si>
  <si>
    <t>（六）文化旅游体育与传媒支出</t>
  </si>
  <si>
    <t>1、事业收入</t>
  </si>
  <si>
    <t>（七）社会保障和就业支出</t>
  </si>
  <si>
    <t>2、事业单位经营收入</t>
  </si>
  <si>
    <t>（八）卫生健康支出</t>
  </si>
  <si>
    <t>3、上级补助收入</t>
  </si>
  <si>
    <t>（九）节能环保支出</t>
  </si>
  <si>
    <t>4、附属单位上缴收入</t>
  </si>
  <si>
    <t>（十）城乡社区支出</t>
  </si>
  <si>
    <t>5、其他收入</t>
  </si>
  <si>
    <t>（十一）农林水支出</t>
  </si>
  <si>
    <t>（十二）交通运输支出</t>
  </si>
  <si>
    <t>（十三）资源勘探工业信息等支出</t>
  </si>
  <si>
    <t>（十四）商业服务业等支出</t>
  </si>
  <si>
    <t>（十五）自然资源海洋气象等支出</t>
  </si>
  <si>
    <t>（十六）住房保障支出</t>
  </si>
  <si>
    <t>（十七）粮油物资储备支出</t>
  </si>
  <si>
    <t>（十八）灾害防治及应急管理支出</t>
  </si>
  <si>
    <t>（十九）其他支出</t>
  </si>
  <si>
    <t>（二十）债务付息支出</t>
  </si>
  <si>
    <t>（二十一）债务发行费用支出</t>
  </si>
  <si>
    <t>（二十二）国有资本经营预算支出</t>
  </si>
  <si>
    <t>（二十三）抗疫特别国债安排的支出</t>
  </si>
  <si>
    <t>二、上年结转结余</t>
  </si>
  <si>
    <t>二、年终结转结余</t>
  </si>
  <si>
    <t>收入总计</t>
  </si>
  <si>
    <t>支出总计</t>
  </si>
  <si>
    <t>表2</t>
  </si>
  <si>
    <t>2023年部门收入预算总表</t>
  </si>
  <si>
    <t>部门（单位）名称</t>
  </si>
  <si>
    <t>本年收入</t>
  </si>
  <si>
    <t>上年结转结余</t>
  </si>
  <si>
    <t>合计</t>
  </si>
  <si>
    <t>财政拨款收入</t>
  </si>
  <si>
    <t>财政专户管理资金收入</t>
  </si>
  <si>
    <t>单位资金收入</t>
  </si>
  <si>
    <t>中共贵阳市花溪区委办公室本级</t>
  </si>
  <si>
    <t>表3</t>
  </si>
  <si>
    <t>2023年部门支出预算总表</t>
  </si>
  <si>
    <t>本年支出</t>
  </si>
  <si>
    <t>年终结转结余</t>
  </si>
  <si>
    <t>财政拨款支出</t>
  </si>
  <si>
    <t>财政专户管理资金支出</t>
  </si>
  <si>
    <t>单位资金支出</t>
  </si>
  <si>
    <t>财政拨款结转结余</t>
  </si>
  <si>
    <t>财政专户管理资金结转结余</t>
  </si>
  <si>
    <t>单位资金结转结余</t>
  </si>
  <si>
    <t>表4</t>
  </si>
  <si>
    <t>2023年财政拨款收支预算总表</t>
  </si>
  <si>
    <t>项目</t>
  </si>
  <si>
    <t>（一）一般公共预算拨款收入</t>
  </si>
  <si>
    <t>（二）政府性基金预算拨款收入</t>
  </si>
  <si>
    <t>（三）国有资本经营预算拨款收入</t>
  </si>
  <si>
    <t>表5</t>
  </si>
  <si>
    <t>2023年一般公共预算支出预算表</t>
  </si>
  <si>
    <t>科目编码</t>
  </si>
  <si>
    <t>单位（科目）名称</t>
  </si>
  <si>
    <t>总计</t>
  </si>
  <si>
    <t>基本支出</t>
  </si>
  <si>
    <t>项目支出</t>
  </si>
  <si>
    <t>小计</t>
  </si>
  <si>
    <t>人员经费</t>
  </si>
  <si>
    <t>公用经费</t>
  </si>
  <si>
    <t>本级资金项目支出</t>
  </si>
  <si>
    <t>上级资金项目支出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</si>
  <si>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</si>
  <si>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</si>
  <si>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</si>
  <si>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</si>
  <si>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</si>
  <si>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</t>
  </si>
  <si>
    <t>2013105</t>
  </si>
  <si>
    <t xml:space="preserve">    专项业务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</si>
  <si>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</si>
  <si>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</si>
  <si>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</si>
  <si>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</si>
  <si>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</si>
  <si>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</si>
  <si>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</si>
  <si>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</si>
  <si>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</si>
  <si>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</si>
  <si>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</si>
  <si>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</si>
  <si>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</si>
  <si>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</si>
  <si>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</si>
  <si>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</si>
  <si>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</si>
  <si>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</si>
  <si>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表6</t>
  </si>
  <si>
    <t>2023年一般公共预算基本支出预算表（按部门预算经济科目）</t>
  </si>
  <si>
    <t>类</t>
  </si>
  <si>
    <t>款</t>
  </si>
  <si>
    <t>301</t>
  </si>
  <si>
    <t>工资福利支出</t>
  </si>
  <si>
    <t>01</t>
  </si>
  <si>
    <t>基本工资</t>
  </si>
  <si>
    <t>02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</si>
  <si>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</si>
  <si>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</si>
  <si>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</si>
  <si>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</si>
  <si>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</si>
  <si>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</si>
  <si>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</si>
  <si>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</si>
  <si>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</si>
  <si>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</si>
  <si>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</si>
  <si>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</si>
  <si>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</si>
  <si>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</si>
  <si>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住房公积金</t>
  </si>
  <si>
    <t>302</t>
  </si>
  <si>
    <t>商品和服务支出</t>
  </si>
  <si>
    <t>办公费</t>
  </si>
  <si>
    <t>28</t>
  </si>
  <si>
    <t>工会经费</t>
  </si>
  <si>
    <t>31</t>
  </si>
  <si>
    <t>公务用车运行维护费</t>
  </si>
  <si>
    <t>39</t>
  </si>
  <si>
    <t>其他交通费用</t>
  </si>
  <si>
    <t>303</t>
  </si>
  <si>
    <t>对个人和家庭的补助</t>
  </si>
  <si>
    <t>离休费</t>
  </si>
  <si>
    <t>退休费</t>
  </si>
  <si>
    <t>04</t>
  </si>
  <si>
    <t>抚恤金</t>
  </si>
  <si>
    <t>表7</t>
  </si>
  <si>
    <t>2023年一般公共预算基本支出预算表（按政府预算经济科目）</t>
  </si>
  <si>
    <t>501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</si>
  <si>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</si>
  <si>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</si>
  <si>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</si>
  <si>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</si>
  <si>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>502</t>
  </si>
  <si>
    <t>机关商品和服务支出</t>
  </si>
  <si>
    <t xml:space="preserve">  办公经费</t>
  </si>
  <si>
    <t xml:space="preserve">  公务用车运行维护费</t>
  </si>
  <si>
    <t>509</t>
  </si>
  <si>
    <t>对事业单位经常性补助</t>
  </si>
  <si>
    <t xml:space="preserve">  工资福利支出</t>
  </si>
  <si>
    <t xml:space="preserve">  社会福利和救助</t>
  </si>
  <si>
    <t>05</t>
  </si>
  <si>
    <t xml:space="preserve">  离退休费</t>
  </si>
  <si>
    <t>表8</t>
  </si>
  <si>
    <t>2023年政府性基金预算支出预算表</t>
  </si>
  <si>
    <t>备注：中共贵阳市花溪区委办公室无政府性基金预算支出</t>
  </si>
  <si>
    <t>表9</t>
  </si>
  <si>
    <t>2023年国有资本经营预算支出预算表</t>
  </si>
  <si>
    <t>无</t>
  </si>
  <si>
    <t>备注：中共贵阳市花溪区委办公室无国有资本经营预算支出</t>
  </si>
  <si>
    <t>表10</t>
  </si>
  <si>
    <t>2023年财政拨款“三公”经费支出预算表</t>
  </si>
  <si>
    <t>单位（项目）名称</t>
  </si>
  <si>
    <t>2022年财政拨款“三公”经费预算支出</t>
  </si>
  <si>
    <t>2023年财政拨款“三公”经费预算支出</t>
  </si>
  <si>
    <t>2023年较2022年增减变化额</t>
  </si>
  <si>
    <t>2023年较2022年增减变化率</t>
  </si>
  <si>
    <t>同比增减变化原因</t>
  </si>
  <si>
    <t>一、因公出国（境）费</t>
  </si>
  <si>
    <t>二、公务接待费</t>
  </si>
  <si>
    <t>三、公务用车购置及运行维护费</t>
  </si>
  <si>
    <t>1、公务用车运行维护费</t>
  </si>
  <si>
    <t>2、公务用车购置费</t>
  </si>
  <si>
    <t>因公务用车购置费实行总额控制，年初未分配，年度间根据实际情况按照程序审批后据实列支</t>
  </si>
  <si>
    <r>
      <rPr>
        <sz val="11"/>
        <rFont val="宋体"/>
        <charset val="134"/>
      </rPr>
      <t>注：</t>
    </r>
    <r>
      <rPr>
        <sz val="11"/>
        <rFont val="Times New Roman"/>
        <charset val="0"/>
      </rPr>
      <t xml:space="preserve"> “</t>
    </r>
    <r>
      <rPr>
        <sz val="11"/>
        <rFont val="宋体"/>
        <charset val="134"/>
      </rPr>
      <t>三公</t>
    </r>
    <r>
      <rPr>
        <sz val="11"/>
        <rFont val="Times New Roman"/>
        <charset val="0"/>
      </rPr>
      <t>”</t>
    </r>
    <r>
      <rPr>
        <sz val="11"/>
        <rFont val="宋体"/>
        <charset val="134"/>
      </rPr>
      <t>经费支出预算为财政拨款全口径预算，包括一般公共预算、政府性基金预算、国有资本经营预算财政拨款。</t>
    </r>
  </si>
  <si>
    <t>表11</t>
  </si>
  <si>
    <t>2023年政府采购预算表</t>
  </si>
  <si>
    <t>政府采购预算</t>
  </si>
  <si>
    <t>货物类政府采购</t>
  </si>
  <si>
    <t>工程类政府采购</t>
  </si>
  <si>
    <t>服务类政府采购</t>
  </si>
  <si>
    <t>表12</t>
  </si>
  <si>
    <t>2023年区对下转移支付预算表</t>
  </si>
  <si>
    <t>下达乡镇（街道）名称</t>
  </si>
  <si>
    <t>区对下转移支付支出</t>
  </si>
  <si>
    <t>一般公共预算支出</t>
  </si>
  <si>
    <t>政府性基金预算支出</t>
  </si>
  <si>
    <t>国有资本经营预算支出</t>
  </si>
  <si>
    <t>备注：中共贵阳市花溪区委办公室无对下转移支付预算</t>
  </si>
  <si>
    <t>表13</t>
  </si>
  <si>
    <t>中共贵阳市花溪区委办公室 2023年部门整体支出绩效目标批复表</t>
  </si>
  <si>
    <t xml:space="preserve">单位（盖章）：       中共贵阳市花溪区委办公室 </t>
  </si>
  <si>
    <t>填报日期：</t>
  </si>
  <si>
    <t>部门（单位）及代码</t>
  </si>
  <si>
    <t>部门（单位）总体资金情况(元)：</t>
  </si>
  <si>
    <t>资金总额(元)：</t>
  </si>
  <si>
    <t>11,241,714.92</t>
  </si>
  <si>
    <t xml:space="preserve">    人员类项目</t>
  </si>
  <si>
    <t>8,781,733.4</t>
  </si>
  <si>
    <t xml:space="preserve">    运转类公用经费项目</t>
  </si>
  <si>
    <t>523,281.52</t>
  </si>
  <si>
    <t xml:space="preserve">    其他运转类项目</t>
  </si>
  <si>
    <t>0</t>
  </si>
  <si>
    <t xml:space="preserve">    特定目标类项目</t>
  </si>
  <si>
    <t>1,936,700</t>
  </si>
  <si>
    <t xml:space="preserve"> 部门（单位）职能概述</t>
  </si>
  <si>
    <t xml:space="preserve">1.负责办理区委的日常工作事务，确保区委工作正常运转。 2.围绕中央、省委、市委、区委工作部署开展调查研究，为区委处理相关重大问题提供决策服务。 3.负责中央、省委、市委、区委重要工作部署贯彻落实情况的督促检查，市委及区委指示、市委及区委领导同志批示的转办和督办落实，负责区委机关办理区人大代表建议、区政协提案和民主党派调研报告的分解督办。 4.围绕中央、省委、市委和区委总体工作部署，收集处理信息、反映动态，综合调研，为中央、省委、市委和区委提供信息服务，负责向市委办公厅、区委报送日常信息。 5.负责区委文稿的起草、修改、审核和印发工作。 6.负责区委日常文电处理，区委党内法规制定和报备、重要文件法规前置审核以及党内规范性文件的备案审查工作。 7.负责区委会议和区委领导公务活动的组织安排。承担区委总值班和重、特大突发事件应急处置协调工作。 8.负责重要接待任务的组织安排和协调服务工作。 9.负责全区档案行政管理工作。 10.负责区委办公室信息化规划、建设、管理工作和全区党委办公室电子政务的统筹指导工作。 11.负责中央、省委、市委、区委文件和党、政、军领导机关、要害部门机密文电、信件及密码的传递、管理和清退工作。 12.负责区委保密工作。 13.负责区委全面深化改革工作，承担区委全面深化改革委员会办公室具体工作。 14.负责区委、区委领导有关后勤管理和服务保障，以及区委机关的安全保卫工作。 15.协调统筹区人大常委会办公室、区政府办公室、区政协办公室和区纪委区监委办公室有关事宜。 16.结合部门职责，做好扶贫开发相关工作。负责本部门、本行业领域的安全生产和消防安全工作。按规定做好大数据发展应用和数据 资源管理相关工作。负责承担本单位网上名称管理工作。 17.完成上级交办的其他任务。 </t>
  </si>
  <si>
    <t xml:space="preserve"> 部门（单位）年度
总体目标</t>
  </si>
  <si>
    <t>围绕区委中心工作，牵头抓总，协调各方，以高标准、高质量、高效率的要求，切实做好“三办三服务”工作，同时完成改革、信息、机要、保密、国安工作。</t>
  </si>
  <si>
    <t>绩          效                指                 标</t>
  </si>
  <si>
    <t>一级指标</t>
  </si>
  <si>
    <t>二级指标</t>
  </si>
  <si>
    <t>三级指标</t>
  </si>
  <si>
    <t>指标值</t>
  </si>
  <si>
    <t>备注（指标解释等）</t>
  </si>
  <si>
    <t>指标值说明（评分标准等）</t>
  </si>
  <si>
    <t>产出指标</t>
  </si>
  <si>
    <t>数量指标</t>
  </si>
  <si>
    <t>业务工作完成率</t>
  </si>
  <si>
    <t>＝100%</t>
  </si>
  <si>
    <t/>
  </si>
  <si>
    <t>质量指标</t>
  </si>
  <si>
    <t>项目实施规范性</t>
  </si>
  <si>
    <t>实施规范</t>
  </si>
  <si>
    <t>时效指标</t>
  </si>
  <si>
    <t>业务工作按时完成率</t>
  </si>
  <si>
    <t>成本指标</t>
  </si>
  <si>
    <t>项目或定额成本控制率</t>
  </si>
  <si>
    <t>≤100%</t>
  </si>
  <si>
    <t>项目或定额成本控制率=项目或定额实际支出÷项目或定额预算</t>
  </si>
  <si>
    <t>效益指标</t>
  </si>
  <si>
    <t>社会效益指标</t>
  </si>
  <si>
    <t>提高职工工作积极性</t>
  </si>
  <si>
    <t>可持续影响指标</t>
  </si>
  <si>
    <t>保障单位正常运转</t>
  </si>
  <si>
    <t>满意度指标</t>
  </si>
  <si>
    <t>干部职工满意度</t>
  </si>
  <si>
    <t>≥90%</t>
  </si>
  <si>
    <t>联系人：杨晨野</t>
  </si>
  <si>
    <t>联系电话：</t>
  </si>
  <si>
    <t>0851-83851211</t>
  </si>
  <si>
    <t>表14</t>
  </si>
  <si>
    <t>中共贵阳市花溪区委办公室 2023年项目支出绩效目标批复表
（区委专项运转经费）</t>
  </si>
  <si>
    <t>项目名称</t>
  </si>
  <si>
    <t>区委专项运转经费</t>
  </si>
  <si>
    <t>主管部门及代码</t>
  </si>
  <si>
    <t>[134]中共贵阳市花溪区委办公室</t>
  </si>
  <si>
    <t>实施单位</t>
  </si>
  <si>
    <t>资金来源</t>
  </si>
  <si>
    <t>年度资金情况</t>
  </si>
  <si>
    <t xml:space="preserve">     财政拨款</t>
  </si>
  <si>
    <t xml:space="preserve">         其中：上级补助</t>
  </si>
  <si>
    <t xml:space="preserve">               本级安排</t>
  </si>
  <si>
    <t xml:space="preserve">     其他资金</t>
  </si>
  <si>
    <t>年度总体目标</t>
  </si>
  <si>
    <t>确保机关正常运转</t>
  </si>
  <si>
    <t>说明</t>
  </si>
  <si>
    <t>规范</t>
  </si>
  <si>
    <t>资金使用合规性</t>
  </si>
  <si>
    <t>合规</t>
  </si>
  <si>
    <t>提高积极性</t>
  </si>
  <si>
    <t>提高工作效率</t>
  </si>
  <si>
    <t>提高效率</t>
  </si>
  <si>
    <t>单位正常运转</t>
  </si>
  <si>
    <t>≥95%</t>
  </si>
  <si>
    <t>表15</t>
  </si>
  <si>
    <t>中共贵阳市花溪区委办公室2023年项目支出绩效目标批复表
（离退休党组织工作经费）</t>
  </si>
  <si>
    <t>离退休党组织工作经费</t>
  </si>
  <si>
    <t>14,200</t>
  </si>
  <si>
    <t>合法依规使用离退休党组织工作经费</t>
  </si>
  <si>
    <t>工资奖金发放完成率</t>
  </si>
  <si>
    <t>工资奖金发放及时率</t>
  </si>
</sst>
</file>

<file path=xl/styles.xml><?xml version="1.0" encoding="utf-8"?>
<styleSheet xmlns="http://schemas.openxmlformats.org/spreadsheetml/2006/main">
  <numFmts count="9">
    <numFmt numFmtId="176" formatCode="[$-10804]#,##0.00#;\(\-#,##0.00#\);\ "/>
    <numFmt numFmtId="177" formatCode="0.00_);[Red]\(0.00\)"/>
    <numFmt numFmtId="178" formatCode="0.0%"/>
    <numFmt numFmtId="179" formatCode="#,##0.00_ ;[Red]\-#,##0.00\ "/>
    <numFmt numFmtId="180" formatCode="###,###,###,##0.00;[=0]&quot;&quot;"/>
    <numFmt numFmtId="181" formatCode="_-&quot;￥&quot;* #,##0_-;\-&quot;￥&quot;* #,##0_-;_-&quot;￥&quot;* &quot;-&quot;_-;_-@_-"/>
    <numFmt numFmtId="182" formatCode="_-* #,##0.00_-;\-* #,##0.00_-;_-* &quot;-&quot;??_-;_-@_-"/>
    <numFmt numFmtId="183" formatCode="_-&quot;￥&quot;* #,##0.00_-;\-&quot;￥&quot;* #,##0.00_-;_-&quot;￥&quot;* &quot;-&quot;??_-;_-@_-"/>
    <numFmt numFmtId="184" formatCode="_-* #,##0_-;\-* #,##0_-;_-* &quot;-&quot;_-;_-@_-"/>
  </numFmts>
  <fonts count="80">
    <font>
      <sz val="10"/>
      <name val="Times New Roman"/>
      <charset val="0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黑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Times New Roman"/>
      <charset val="0"/>
    </font>
    <font>
      <b/>
      <sz val="11"/>
      <name val="Times New Roman"/>
      <charset val="0"/>
    </font>
    <font>
      <sz val="11"/>
      <name val="Times New Roman"/>
      <charset val="0"/>
    </font>
    <font>
      <sz val="12"/>
      <name val="Times New Roman"/>
      <charset val="0"/>
    </font>
    <font>
      <sz val="16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2"/>
      <color theme="1"/>
      <name val="Times New Roman"/>
      <charset val="0"/>
    </font>
    <font>
      <sz val="16"/>
      <name val="仿宋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6"/>
      <name val="Times New Roman"/>
      <charset val="0"/>
    </font>
    <font>
      <sz val="10"/>
      <name val="黑体"/>
      <charset val="134"/>
    </font>
    <font>
      <sz val="10"/>
      <color rgb="FF000000"/>
      <name val="宋体"/>
      <charset val="134"/>
    </font>
    <font>
      <sz val="11"/>
      <name val="SimSun"/>
      <charset val="0"/>
    </font>
    <font>
      <u/>
      <sz val="16"/>
      <name val="黑体"/>
      <charset val="134"/>
    </font>
    <font>
      <b/>
      <sz val="12"/>
      <name val="Arial"/>
      <charset val="0"/>
    </font>
    <font>
      <sz val="11"/>
      <name val="Arial"/>
      <charset val="0"/>
    </font>
    <font>
      <sz val="12"/>
      <name val="Arial"/>
      <charset val="0"/>
    </font>
    <font>
      <sz val="10"/>
      <name val="Arial"/>
      <charset val="0"/>
    </font>
    <font>
      <sz val="16"/>
      <color indexed="8"/>
      <name val="黑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0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Times New Roman"/>
      <charset val="0"/>
    </font>
    <font>
      <sz val="16"/>
      <color theme="1"/>
      <name val="黑体"/>
      <charset val="134"/>
    </font>
    <font>
      <sz val="11"/>
      <color rgb="FF000000"/>
      <name val="Times New Roman"/>
      <charset val="0"/>
    </font>
    <font>
      <sz val="12"/>
      <color rgb="FF000000"/>
      <name val="Times New Roman"/>
      <charset val="0"/>
    </font>
    <font>
      <b/>
      <sz val="10"/>
      <name val="Times New Roman"/>
      <charset val="0"/>
    </font>
    <font>
      <b/>
      <sz val="9"/>
      <name val="Times New Roman"/>
      <charset val="0"/>
    </font>
    <font>
      <sz val="9"/>
      <name val="Times New Roman"/>
      <charset val="0"/>
    </font>
    <font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Arial"/>
      <charset val="0"/>
    </font>
    <font>
      <sz val="10"/>
      <color theme="1"/>
      <name val="宋体"/>
      <charset val="134"/>
    </font>
    <font>
      <sz val="30"/>
      <color indexed="8"/>
      <name val="宋体"/>
      <charset val="134"/>
    </font>
    <font>
      <sz val="30"/>
      <color indexed="8"/>
      <name val="黑体"/>
      <charset val="134"/>
    </font>
    <font>
      <sz val="16"/>
      <color indexed="8"/>
      <name val="宋体"/>
      <charset val="134"/>
    </font>
    <font>
      <sz val="18"/>
      <color indexed="8"/>
      <name val="仿宋"/>
      <charset val="134"/>
    </font>
    <font>
      <sz val="18"/>
      <color indexed="8"/>
      <name val="黑体"/>
      <charset val="134"/>
    </font>
    <font>
      <sz val="18"/>
      <color indexed="8"/>
      <name val="宋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0"/>
      <color indexed="12"/>
      <name val="Times New Roman"/>
      <charset val="0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0"/>
      <color indexed="36"/>
      <name val="Times New Roman"/>
      <charset val="0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62" fillId="19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2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75" fillId="16" borderId="16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184" fontId="0" fillId="0" borderId="0" applyFont="0" applyFill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33" borderId="0" applyNumberFormat="0" applyBorder="0" applyAlignment="0" applyProtection="0">
      <alignment vertical="center"/>
    </xf>
    <xf numFmtId="0" fontId="68" fillId="12" borderId="16" applyNumberFormat="0" applyAlignment="0" applyProtection="0">
      <alignment vertical="center"/>
    </xf>
    <xf numFmtId="0" fontId="72" fillId="16" borderId="19" applyNumberFormat="0" applyAlignment="0" applyProtection="0">
      <alignment vertical="center"/>
    </xf>
    <xf numFmtId="0" fontId="77" fillId="28" borderId="21" applyNumberFormat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31" borderId="0" applyNumberFormat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35" fillId="0" borderId="0"/>
    <xf numFmtId="0" fontId="61" fillId="4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0" xfId="36" applyFont="1" applyFill="1" applyBorder="1" applyAlignment="1" applyProtection="1">
      <alignment horizontal="center" vertical="center" wrapText="1"/>
      <protection locked="0"/>
    </xf>
    <xf numFmtId="0" fontId="4" fillId="2" borderId="0" xfId="36" applyFont="1" applyFill="1" applyBorder="1" applyAlignment="1" applyProtection="1">
      <alignment horizontal="center" vertical="center"/>
      <protection locked="0"/>
    </xf>
    <xf numFmtId="0" fontId="2" fillId="2" borderId="1" xfId="36" applyFont="1" applyFill="1" applyBorder="1" applyAlignment="1" applyProtection="1">
      <alignment horizontal="center" vertical="center"/>
      <protection locked="0"/>
    </xf>
    <xf numFmtId="0" fontId="2" fillId="2" borderId="2" xfId="29" applyFont="1" applyFill="1" applyBorder="1" applyAlignment="1" applyProtection="1">
      <alignment horizontal="center" vertical="center" wrapText="1"/>
      <protection locked="0"/>
    </xf>
    <xf numFmtId="0" fontId="2" fillId="2" borderId="2" xfId="29" applyFont="1" applyFill="1" applyBorder="1" applyAlignment="1" applyProtection="1">
      <alignment horizontal="left" vertical="center" wrapText="1"/>
      <protection locked="0"/>
    </xf>
    <xf numFmtId="0" fontId="2" fillId="2" borderId="3" xfId="29" applyFont="1" applyFill="1" applyBorder="1" applyAlignment="1" applyProtection="1">
      <alignment horizontal="center" vertical="center" wrapText="1"/>
      <protection locked="0"/>
    </xf>
    <xf numFmtId="0" fontId="2" fillId="2" borderId="2" xfId="36" applyFont="1" applyFill="1" applyBorder="1" applyAlignment="1" applyProtection="1">
      <alignment horizontal="center" vertical="center"/>
      <protection locked="0"/>
    </xf>
    <xf numFmtId="0" fontId="2" fillId="2" borderId="2" xfId="29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48" applyFont="1" applyFill="1" applyBorder="1" applyAlignment="1" applyProtection="1">
      <alignment horizontal="center" vertical="center" wrapText="1"/>
      <protection locked="0"/>
    </xf>
    <xf numFmtId="0" fontId="2" fillId="2" borderId="2" xfId="48" applyFont="1" applyFill="1" applyBorder="1" applyAlignment="1" applyProtection="1">
      <alignment horizontal="left" vertical="center" wrapText="1"/>
      <protection locked="0"/>
    </xf>
    <xf numFmtId="0" fontId="2" fillId="2" borderId="4" xfId="29" applyFont="1" applyFill="1" applyBorder="1" applyAlignment="1" applyProtection="1">
      <alignment horizontal="center" vertical="center" wrapText="1"/>
      <protection locked="0"/>
    </xf>
    <xf numFmtId="180" fontId="2" fillId="2" borderId="2" xfId="29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0" borderId="2" xfId="48" applyFont="1" applyFill="1" applyBorder="1" applyAlignment="1" applyProtection="1">
      <alignment horizontal="left" vertical="center" wrapText="1"/>
      <protection locked="0"/>
    </xf>
    <xf numFmtId="0" fontId="10" fillId="2" borderId="2" xfId="48" applyFont="1" applyFill="1" applyBorder="1" applyAlignment="1" applyProtection="1">
      <alignment horizontal="center" vertical="center" wrapText="1"/>
      <protection locked="0"/>
    </xf>
    <xf numFmtId="0" fontId="11" fillId="0" borderId="2" xfId="48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2" xfId="48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48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4" fontId="10" fillId="2" borderId="0" xfId="0" applyNumberFormat="1" applyFont="1" applyFill="1" applyBorder="1" applyAlignment="1" applyProtection="1">
      <alignment horizontal="left" vertical="center"/>
      <protection locked="0"/>
    </xf>
    <xf numFmtId="0" fontId="10" fillId="2" borderId="4" xfId="48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9" fontId="18" fillId="0" borderId="1" xfId="0" applyNumberFormat="1" applyFont="1" applyBorder="1" applyAlignment="1">
      <alignment vertical="center"/>
    </xf>
    <xf numFmtId="0" fontId="19" fillId="0" borderId="3" xfId="0" applyFont="1" applyFill="1" applyBorder="1" applyAlignment="1" applyProtection="1">
      <alignment horizontal="center" vertical="center" wrapText="1" shrinkToFit="1"/>
    </xf>
    <xf numFmtId="0" fontId="19" fillId="0" borderId="3" xfId="0" applyFont="1" applyFill="1" applyBorder="1" applyAlignment="1" applyProtection="1">
      <alignment horizontal="center" vertical="center" shrinkToFit="1"/>
    </xf>
    <xf numFmtId="49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 shrinkToFit="1"/>
    </xf>
    <xf numFmtId="0" fontId="19" fillId="0" borderId="6" xfId="0" applyFont="1" applyFill="1" applyBorder="1" applyAlignment="1" applyProtection="1">
      <alignment horizontal="center" vertical="center" shrinkToFit="1"/>
    </xf>
    <xf numFmtId="49" fontId="21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/>
    </xf>
    <xf numFmtId="179" fontId="14" fillId="0" borderId="2" xfId="0" applyNumberFormat="1" applyFont="1" applyBorder="1" applyAlignment="1">
      <alignment vertical="center"/>
    </xf>
    <xf numFmtId="49" fontId="22" fillId="0" borderId="2" xfId="0" applyNumberFormat="1" applyFont="1" applyFill="1" applyBorder="1" applyAlignment="1">
      <alignment horizontal="left" vertical="center" wrapText="1"/>
    </xf>
    <xf numFmtId="17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79" fontId="14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9" fontId="23" fillId="0" borderId="2" xfId="0" applyNumberFormat="1" applyFont="1" applyFill="1" applyBorder="1" applyAlignment="1">
      <alignment horizontal="right" vertical="center" wrapText="1"/>
    </xf>
    <xf numFmtId="0" fontId="24" fillId="0" borderId="0" xfId="0" applyFont="1" applyFill="1" applyAlignment="1">
      <alignment horizontal="left" vertical="center" wrapText="1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 applyAlignment="1">
      <alignment vertical="center" wrapText="1"/>
    </xf>
    <xf numFmtId="179" fontId="20" fillId="0" borderId="2" xfId="0" applyNumberFormat="1" applyFont="1" applyBorder="1" applyAlignment="1">
      <alignment horizontal="center" vertical="center" wrapText="1"/>
    </xf>
    <xf numFmtId="179" fontId="14" fillId="0" borderId="2" xfId="0" applyNumberFormat="1" applyFont="1" applyBorder="1">
      <alignment vertical="center"/>
    </xf>
    <xf numFmtId="0" fontId="15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179" fontId="15" fillId="0" borderId="2" xfId="0" applyNumberFormat="1" applyFont="1" applyBorder="1">
      <alignment vertical="center"/>
    </xf>
    <xf numFmtId="0" fontId="27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179" fontId="14" fillId="0" borderId="2" xfId="48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 indent="1"/>
    </xf>
    <xf numFmtId="179" fontId="15" fillId="0" borderId="2" xfId="48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78" fontId="14" fillId="0" borderId="2" xfId="48" applyNumberFormat="1" applyFont="1" applyFill="1" applyBorder="1" applyAlignment="1">
      <alignment horizontal="right" vertical="center"/>
    </xf>
    <xf numFmtId="179" fontId="9" fillId="0" borderId="2" xfId="0" applyNumberFormat="1" applyFont="1" applyBorder="1" applyAlignment="1">
      <alignment horizontal="left" vertical="center" wrapText="1"/>
    </xf>
    <xf numFmtId="179" fontId="30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179" fontId="14" fillId="0" borderId="2" xfId="0" applyNumberFormat="1" applyFont="1" applyBorder="1" applyAlignment="1">
      <alignment vertical="center" wrapText="1"/>
    </xf>
    <xf numFmtId="179" fontId="14" fillId="0" borderId="2" xfId="0" applyNumberFormat="1" applyFont="1" applyBorder="1" applyAlignment="1">
      <alignment horizontal="center" vertical="center" wrapText="1"/>
    </xf>
    <xf numFmtId="0" fontId="9" fillId="0" borderId="0" xfId="48" applyFont="1" applyFill="1"/>
    <xf numFmtId="0" fontId="32" fillId="0" borderId="0" xfId="48" applyFont="1" applyFill="1"/>
    <xf numFmtId="0" fontId="33" fillId="0" borderId="0" xfId="48" applyFont="1" applyFill="1"/>
    <xf numFmtId="0" fontId="34" fillId="0" borderId="0" xfId="48" applyFont="1" applyFill="1"/>
    <xf numFmtId="0" fontId="35" fillId="0" borderId="0" xfId="48" applyFill="1"/>
    <xf numFmtId="0" fontId="35" fillId="0" borderId="0" xfId="48" applyFill="1" applyAlignment="1"/>
    <xf numFmtId="0" fontId="36" fillId="0" borderId="0" xfId="48" applyFont="1" applyFill="1" applyAlignment="1" applyProtection="1">
      <alignment horizontal="center" vertical="center" wrapText="1" readingOrder="1"/>
      <protection locked="0"/>
    </xf>
    <xf numFmtId="0" fontId="37" fillId="0" borderId="0" xfId="48" applyFont="1" applyFill="1" applyAlignment="1" applyProtection="1">
      <alignment vertical="center" wrapText="1" readingOrder="1"/>
      <protection locked="0"/>
    </xf>
    <xf numFmtId="0" fontId="19" fillId="0" borderId="9" xfId="48" applyFont="1" applyFill="1" applyBorder="1" applyAlignment="1" applyProtection="1">
      <alignment horizontal="center" vertical="center" wrapText="1" readingOrder="1"/>
      <protection locked="0"/>
    </xf>
    <xf numFmtId="0" fontId="20" fillId="0" borderId="10" xfId="48" applyFont="1" applyFill="1" applyBorder="1" applyAlignment="1" applyProtection="1">
      <alignment vertical="top" wrapText="1"/>
      <protection locked="0"/>
    </xf>
    <xf numFmtId="49" fontId="19" fillId="3" borderId="9" xfId="0" applyNumberFormat="1" applyFont="1" applyFill="1" applyBorder="1" applyAlignment="1">
      <alignment horizontal="center" vertical="center" wrapText="1" shrinkToFit="1"/>
    </xf>
    <xf numFmtId="0" fontId="19" fillId="0" borderId="11" xfId="48" applyFont="1" applyFill="1" applyBorder="1" applyAlignment="1" applyProtection="1">
      <alignment horizontal="center" vertical="center" wrapText="1" readingOrder="1"/>
      <protection locked="0"/>
    </xf>
    <xf numFmtId="0" fontId="20" fillId="0" borderId="12" xfId="48" applyFont="1" applyFill="1" applyBorder="1" applyAlignment="1" applyProtection="1">
      <alignment vertical="top" wrapText="1"/>
      <protection locked="0"/>
    </xf>
    <xf numFmtId="49" fontId="19" fillId="3" borderId="11" xfId="0" applyNumberFormat="1" applyFont="1" applyFill="1" applyBorder="1" applyAlignment="1">
      <alignment horizontal="center" vertical="center"/>
    </xf>
    <xf numFmtId="49" fontId="38" fillId="0" borderId="2" xfId="48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2" xfId="48" applyFont="1" applyFill="1" applyBorder="1" applyAlignment="1" applyProtection="1">
      <alignment vertical="center" wrapText="1" readingOrder="1"/>
      <protection locked="0"/>
    </xf>
    <xf numFmtId="49" fontId="38" fillId="0" borderId="2" xfId="48" applyNumberFormat="1" applyFont="1" applyFill="1" applyBorder="1" applyAlignment="1" applyProtection="1">
      <alignment horizontal="center" vertical="center" wrapText="1"/>
      <protection locked="0"/>
    </xf>
    <xf numFmtId="0" fontId="37" fillId="0" borderId="2" xfId="48" applyFont="1" applyFill="1" applyBorder="1" applyAlignment="1" applyProtection="1">
      <alignment vertical="center" wrapText="1"/>
      <protection locked="0"/>
    </xf>
    <xf numFmtId="0" fontId="39" fillId="0" borderId="7" xfId="48" applyFont="1" applyFill="1" applyBorder="1" applyAlignment="1" applyProtection="1">
      <alignment horizontal="center" vertical="center" wrapText="1" readingOrder="1"/>
      <protection locked="0"/>
    </xf>
    <xf numFmtId="0" fontId="39" fillId="0" borderId="8" xfId="48" applyFont="1" applyFill="1" applyBorder="1" applyAlignment="1" applyProtection="1">
      <alignment horizontal="center" vertical="center" wrapText="1" readingOrder="1"/>
      <protection locked="0"/>
    </xf>
    <xf numFmtId="0" fontId="39" fillId="0" borderId="4" xfId="48" applyFont="1" applyFill="1" applyBorder="1" applyAlignment="1" applyProtection="1">
      <alignment horizontal="center" vertical="center" wrapText="1" readingOrder="1"/>
      <protection locked="0"/>
    </xf>
    <xf numFmtId="0" fontId="37" fillId="0" borderId="2" xfId="0" applyFont="1" applyFill="1" applyBorder="1" applyAlignment="1">
      <alignment horizontal="left" vertical="center" shrinkToFit="1"/>
    </xf>
    <xf numFmtId="177" fontId="14" fillId="0" borderId="2" xfId="0" applyNumberFormat="1" applyFont="1" applyBorder="1">
      <alignment vertical="center"/>
    </xf>
    <xf numFmtId="177" fontId="14" fillId="0" borderId="2" xfId="0" applyNumberFormat="1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readingOrder="1"/>
    </xf>
    <xf numFmtId="0" fontId="35" fillId="0" borderId="0" xfId="0" applyFont="1" applyFill="1" applyAlignment="1"/>
    <xf numFmtId="0" fontId="0" fillId="0" borderId="0" xfId="0" applyFill="1" applyAlignment="1">
      <alignment vertical="center"/>
    </xf>
    <xf numFmtId="0" fontId="36" fillId="0" borderId="0" xfId="0" applyFont="1" applyFill="1" applyAlignment="1" applyProtection="1">
      <alignment horizontal="center" vertical="center" wrapText="1" readingOrder="1"/>
      <protection locked="0"/>
    </xf>
    <xf numFmtId="0" fontId="37" fillId="0" borderId="0" xfId="0" applyFont="1" applyFill="1" applyAlignment="1" applyProtection="1">
      <alignment horizontal="center" vertical="center" wrapText="1" readingOrder="1"/>
      <protection locked="0"/>
    </xf>
    <xf numFmtId="0" fontId="40" fillId="0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79" fontId="38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2" xfId="0" applyFont="1" applyFill="1" applyBorder="1" applyAlignment="1">
      <alignment vertical="center" wrapText="1"/>
    </xf>
    <xf numFmtId="179" fontId="14" fillId="0" borderId="2" xfId="0" applyNumberFormat="1" applyFont="1" applyBorder="1" applyAlignment="1">
      <alignment horizontal="right" vertical="center"/>
    </xf>
    <xf numFmtId="0" fontId="9" fillId="0" borderId="2" xfId="0" applyFont="1" applyFill="1" applyBorder="1" applyAlignment="1"/>
    <xf numFmtId="0" fontId="9" fillId="0" borderId="2" xfId="0" applyFont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0" fontId="37" fillId="0" borderId="2" xfId="0" applyFont="1" applyFill="1" applyBorder="1" applyAlignment="1" applyProtection="1">
      <alignment horizontal="left" vertical="center" wrapText="1" readingOrder="1"/>
      <protection locked="0"/>
    </xf>
    <xf numFmtId="176" fontId="37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179" fontId="41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2" xfId="0" applyFont="1" applyFill="1" applyBorder="1" applyAlignment="1">
      <alignment horizontal="center" vertical="center" readingOrder="1"/>
    </xf>
    <xf numFmtId="0" fontId="0" fillId="0" borderId="0" xfId="0" applyFont="1" applyFill="1" applyAlignment="1">
      <alignment horizontal="center" vertical="center" readingOrder="1"/>
    </xf>
    <xf numFmtId="0" fontId="9" fillId="0" borderId="0" xfId="0" applyFont="1" applyFill="1" applyAlignment="1"/>
    <xf numFmtId="0" fontId="15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0" fontId="0" fillId="0" borderId="0" xfId="0" applyFill="1" applyAlignment="1"/>
    <xf numFmtId="0" fontId="42" fillId="0" borderId="0" xfId="0" applyFont="1" applyFill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179" fontId="43" fillId="0" borderId="2" xfId="0" applyNumberFormat="1" applyFont="1" applyBorder="1" applyAlignment="1">
      <alignment horizontal="right" vertical="center"/>
    </xf>
    <xf numFmtId="179" fontId="44" fillId="0" borderId="2" xfId="0" applyNumberFormat="1" applyFont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8" fillId="0" borderId="0" xfId="0" applyFo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Fill="1">
      <alignment vertical="center"/>
    </xf>
    <xf numFmtId="0" fontId="0" fillId="0" borderId="0" xfId="0" applyAlignment="1">
      <alignment vertical="center"/>
    </xf>
    <xf numFmtId="0" fontId="48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vertical="center" wrapText="1"/>
    </xf>
    <xf numFmtId="0" fontId="49" fillId="0" borderId="2" xfId="0" applyFont="1" applyFill="1" applyBorder="1" applyAlignment="1">
      <alignment horizontal="left" vertical="center" wrapText="1" indent="2"/>
    </xf>
    <xf numFmtId="0" fontId="50" fillId="0" borderId="2" xfId="0" applyFont="1" applyFill="1" applyBorder="1" applyAlignment="1">
      <alignment horizontal="left" vertical="center" wrapText="1"/>
    </xf>
    <xf numFmtId="0" fontId="49" fillId="0" borderId="2" xfId="0" applyFont="1" applyBorder="1" applyAlignment="1">
      <alignment vertical="center"/>
    </xf>
    <xf numFmtId="0" fontId="50" fillId="0" borderId="2" xfId="0" applyFont="1" applyBorder="1" applyAlignment="1" applyProtection="1">
      <alignment vertical="center" wrapText="1" readingOrder="1"/>
      <protection locked="0"/>
    </xf>
    <xf numFmtId="179" fontId="49" fillId="0" borderId="2" xfId="0" applyNumberFormat="1" applyFont="1" applyBorder="1" applyAlignment="1">
      <alignment vertical="center"/>
    </xf>
    <xf numFmtId="0" fontId="37" fillId="0" borderId="2" xfId="0" applyFont="1" applyFill="1" applyBorder="1" applyAlignment="1" applyProtection="1">
      <alignment vertical="center" wrapText="1" readingOrder="1"/>
      <protection locked="0"/>
    </xf>
    <xf numFmtId="0" fontId="51" fillId="0" borderId="2" xfId="0" applyFont="1" applyFill="1" applyBorder="1" applyAlignment="1" applyProtection="1">
      <alignment vertical="center" wrapText="1" readingOrder="1"/>
      <protection locked="0"/>
    </xf>
    <xf numFmtId="0" fontId="40" fillId="0" borderId="2" xfId="0" applyFont="1" applyBorder="1" applyAlignment="1" applyProtection="1">
      <alignment horizontal="center" vertical="center" wrapText="1" readingOrder="1"/>
      <protection locked="0"/>
    </xf>
    <xf numFmtId="179" fontId="15" fillId="0" borderId="2" xfId="0" applyNumberFormat="1" applyFont="1" applyBorder="1" applyAlignment="1">
      <alignment horizontal="right" vertical="center"/>
    </xf>
    <xf numFmtId="0" fontId="52" fillId="0" borderId="0" xfId="0" applyFont="1" applyFill="1" applyAlignme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Alignment="1"/>
    <xf numFmtId="0" fontId="36" fillId="0" borderId="0" xfId="0" applyFont="1" applyFill="1" applyBorder="1" applyAlignment="1">
      <alignment horizontal="left" vertical="top"/>
    </xf>
    <xf numFmtId="0" fontId="53" fillId="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center"/>
    </xf>
    <xf numFmtId="49" fontId="54" fillId="0" borderId="0" xfId="0" applyNumberFormat="1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left"/>
    </xf>
    <xf numFmtId="49" fontId="56" fillId="0" borderId="0" xfId="0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/>
    </xf>
    <xf numFmtId="0" fontId="58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/>
    </xf>
    <xf numFmtId="49" fontId="59" fillId="0" borderId="0" xfId="0" applyNumberFormat="1" applyFont="1" applyFill="1" applyBorder="1" applyAlignment="1">
      <alignment horizontal="left" vertical="center"/>
    </xf>
    <xf numFmtId="0" fontId="60" fillId="0" borderId="0" xfId="0" applyFont="1" applyFill="1" applyBorder="1" applyAlignment="1">
      <alignment horizontal="left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8"/>
  <sheetViews>
    <sheetView topLeftCell="A3" workbookViewId="0">
      <selection activeCell="A20" sqref="A20"/>
    </sheetView>
  </sheetViews>
  <sheetFormatPr defaultColWidth="9.78095238095238" defaultRowHeight="15.75"/>
  <cols>
    <col min="1" max="1" width="140.552380952381" style="202" customWidth="1"/>
    <col min="2" max="32" width="10" style="202" customWidth="1"/>
    <col min="33" max="224" width="9.78095238095238" style="202" customWidth="1"/>
    <col min="225" max="250" width="10" style="202" customWidth="1"/>
    <col min="251" max="16384" width="9.78095238095238" style="202"/>
  </cols>
  <sheetData>
    <row r="1" s="202" customFormat="1" ht="37.5" customHeight="1" spans="1:250">
      <c r="A1" s="203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CZ1" s="204"/>
      <c r="DA1" s="204"/>
      <c r="DB1" s="204"/>
      <c r="DC1" s="204"/>
      <c r="DD1" s="204"/>
      <c r="DE1" s="204"/>
      <c r="DF1" s="204"/>
      <c r="DG1" s="204"/>
      <c r="DH1" s="204"/>
      <c r="DI1" s="204"/>
      <c r="DJ1" s="204"/>
      <c r="DK1" s="204"/>
      <c r="DL1" s="204"/>
      <c r="DM1" s="204"/>
      <c r="DN1" s="204"/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4"/>
      <c r="EU1" s="204"/>
      <c r="EV1" s="204"/>
      <c r="EW1" s="204"/>
      <c r="EX1" s="204"/>
      <c r="EY1" s="204"/>
      <c r="EZ1" s="204"/>
      <c r="FA1" s="204"/>
      <c r="FB1" s="204"/>
      <c r="FC1" s="204"/>
      <c r="FD1" s="204"/>
      <c r="FE1" s="204"/>
      <c r="FF1" s="204"/>
      <c r="FG1" s="204"/>
      <c r="FH1" s="204"/>
      <c r="FI1" s="204"/>
      <c r="FJ1" s="204"/>
      <c r="FK1" s="204"/>
      <c r="FL1" s="204"/>
      <c r="FM1" s="204"/>
      <c r="FN1" s="204"/>
      <c r="FO1" s="204"/>
      <c r="FP1" s="204"/>
      <c r="FQ1" s="204"/>
      <c r="FR1" s="204"/>
      <c r="FS1" s="204"/>
      <c r="FT1" s="204"/>
      <c r="FU1" s="204"/>
      <c r="FV1" s="204"/>
      <c r="FW1" s="204"/>
      <c r="FX1" s="204"/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4"/>
      <c r="HA1" s="204"/>
      <c r="HB1" s="204"/>
      <c r="HC1" s="204"/>
      <c r="HD1" s="204"/>
      <c r="HE1" s="204"/>
      <c r="HF1" s="204"/>
      <c r="HG1" s="204"/>
      <c r="HH1" s="204"/>
      <c r="HI1" s="204"/>
      <c r="HJ1" s="204"/>
      <c r="HK1" s="204"/>
      <c r="HL1" s="204"/>
      <c r="HM1" s="204"/>
      <c r="HN1" s="204"/>
      <c r="HO1" s="204"/>
      <c r="HP1" s="204"/>
      <c r="HQ1" s="204"/>
      <c r="HR1" s="204"/>
      <c r="HS1" s="204"/>
      <c r="HT1" s="204"/>
      <c r="HU1" s="204"/>
      <c r="HV1" s="204"/>
      <c r="HW1" s="204"/>
      <c r="HX1" s="204"/>
      <c r="HY1" s="204"/>
      <c r="HZ1" s="204"/>
      <c r="IA1" s="204"/>
      <c r="IB1" s="204"/>
      <c r="IC1" s="204"/>
      <c r="ID1" s="204"/>
      <c r="IE1" s="204"/>
      <c r="IF1" s="204"/>
      <c r="IG1" s="204"/>
      <c r="IH1" s="204"/>
      <c r="II1" s="204"/>
      <c r="IJ1" s="204"/>
      <c r="IK1" s="204"/>
      <c r="IL1" s="204"/>
      <c r="IM1" s="204"/>
      <c r="IN1" s="204"/>
      <c r="IO1" s="204"/>
      <c r="IP1" s="204"/>
    </row>
    <row r="2" s="202" customFormat="1" ht="37.5" customHeight="1" spans="1:250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4"/>
      <c r="EQ2" s="204"/>
      <c r="ER2" s="204"/>
      <c r="ES2" s="204"/>
      <c r="ET2" s="204"/>
      <c r="EU2" s="204"/>
      <c r="EV2" s="204"/>
      <c r="EW2" s="204"/>
      <c r="EX2" s="204"/>
      <c r="EY2" s="204"/>
      <c r="EZ2" s="204"/>
      <c r="FA2" s="204"/>
      <c r="FB2" s="204"/>
      <c r="FC2" s="204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4"/>
      <c r="IO2" s="204"/>
      <c r="IP2" s="204"/>
    </row>
    <row r="3" s="202" customFormat="1" ht="37.5" customHeight="1" spans="1:250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  <c r="CV3" s="204"/>
      <c r="CW3" s="204"/>
      <c r="CX3" s="204"/>
      <c r="CY3" s="204"/>
      <c r="CZ3" s="204"/>
      <c r="DA3" s="204"/>
      <c r="DB3" s="204"/>
      <c r="DC3" s="204"/>
      <c r="DD3" s="204"/>
      <c r="DE3" s="204"/>
      <c r="DF3" s="204"/>
      <c r="DG3" s="204"/>
      <c r="DH3" s="204"/>
      <c r="DI3" s="204"/>
      <c r="DJ3" s="204"/>
      <c r="DK3" s="204"/>
      <c r="DL3" s="204"/>
      <c r="DM3" s="204"/>
      <c r="DN3" s="204"/>
      <c r="DO3" s="204"/>
      <c r="DP3" s="204"/>
      <c r="DQ3" s="204"/>
      <c r="DR3" s="204"/>
      <c r="DS3" s="204"/>
      <c r="DT3" s="204"/>
      <c r="DU3" s="204"/>
      <c r="DV3" s="204"/>
      <c r="DW3" s="204"/>
      <c r="DX3" s="204"/>
      <c r="DY3" s="204"/>
      <c r="DZ3" s="204"/>
      <c r="EA3" s="204"/>
      <c r="EB3" s="204"/>
      <c r="EC3" s="204"/>
      <c r="ED3" s="204"/>
      <c r="EE3" s="204"/>
      <c r="EF3" s="204"/>
      <c r="EG3" s="204"/>
      <c r="EH3" s="204"/>
      <c r="EI3" s="204"/>
      <c r="EJ3" s="204"/>
      <c r="EK3" s="204"/>
      <c r="EL3" s="204"/>
      <c r="EM3" s="204"/>
      <c r="EN3" s="204"/>
      <c r="EO3" s="204"/>
      <c r="EP3" s="204"/>
      <c r="EQ3" s="204"/>
      <c r="ER3" s="204"/>
      <c r="ES3" s="204"/>
      <c r="ET3" s="204"/>
      <c r="EU3" s="204"/>
      <c r="EV3" s="204"/>
      <c r="EW3" s="204"/>
      <c r="EX3" s="204"/>
      <c r="EY3" s="204"/>
      <c r="EZ3" s="204"/>
      <c r="FA3" s="204"/>
      <c r="FB3" s="204"/>
      <c r="FC3" s="204"/>
      <c r="FD3" s="204"/>
      <c r="FE3" s="204"/>
      <c r="FF3" s="204"/>
      <c r="FG3" s="204"/>
      <c r="FH3" s="204"/>
      <c r="FI3" s="204"/>
      <c r="FJ3" s="204"/>
      <c r="FK3" s="204"/>
      <c r="FL3" s="204"/>
      <c r="FM3" s="204"/>
      <c r="FN3" s="204"/>
      <c r="FO3" s="204"/>
      <c r="FP3" s="204"/>
      <c r="FQ3" s="204"/>
      <c r="FR3" s="204"/>
      <c r="FS3" s="204"/>
      <c r="FT3" s="204"/>
      <c r="FU3" s="204"/>
      <c r="FV3" s="204"/>
      <c r="FW3" s="204"/>
      <c r="FX3" s="204"/>
      <c r="FY3" s="204"/>
      <c r="FZ3" s="204"/>
      <c r="GA3" s="204"/>
      <c r="GB3" s="204"/>
      <c r="GC3" s="204"/>
      <c r="GD3" s="204"/>
      <c r="GE3" s="204"/>
      <c r="GF3" s="204"/>
      <c r="GG3" s="204"/>
      <c r="GH3" s="204"/>
      <c r="GI3" s="204"/>
      <c r="GJ3" s="204"/>
      <c r="GK3" s="204"/>
      <c r="GL3" s="204"/>
      <c r="GM3" s="204"/>
      <c r="GN3" s="204"/>
      <c r="GO3" s="204"/>
      <c r="GP3" s="204"/>
      <c r="GQ3" s="204"/>
      <c r="GR3" s="204"/>
      <c r="GS3" s="204"/>
      <c r="GT3" s="204"/>
      <c r="GU3" s="204"/>
      <c r="GV3" s="204"/>
      <c r="GW3" s="204"/>
      <c r="GX3" s="204"/>
      <c r="GY3" s="204"/>
      <c r="GZ3" s="204"/>
      <c r="HA3" s="204"/>
      <c r="HB3" s="204"/>
      <c r="HC3" s="204"/>
      <c r="HD3" s="204"/>
      <c r="HE3" s="204"/>
      <c r="HF3" s="204"/>
      <c r="HG3" s="204"/>
      <c r="HH3" s="204"/>
      <c r="HI3" s="204"/>
      <c r="HJ3" s="204"/>
      <c r="HK3" s="204"/>
      <c r="HL3" s="204"/>
      <c r="HM3" s="204"/>
      <c r="HN3" s="204"/>
      <c r="HO3" s="204"/>
      <c r="HP3" s="204"/>
      <c r="HQ3" s="204"/>
      <c r="HR3" s="204"/>
      <c r="HS3" s="204"/>
      <c r="HT3" s="204"/>
      <c r="HU3" s="204"/>
      <c r="HV3" s="204"/>
      <c r="HW3" s="204"/>
      <c r="HX3" s="204"/>
      <c r="HY3" s="204"/>
      <c r="HZ3" s="204"/>
      <c r="IA3" s="204"/>
      <c r="IB3" s="204"/>
      <c r="IC3" s="204"/>
      <c r="ID3" s="204"/>
      <c r="IE3" s="204"/>
      <c r="IF3" s="204"/>
      <c r="IG3" s="204"/>
      <c r="IH3" s="204"/>
      <c r="II3" s="204"/>
      <c r="IJ3" s="204"/>
      <c r="IK3" s="204"/>
      <c r="IL3" s="204"/>
      <c r="IM3" s="204"/>
      <c r="IN3" s="204"/>
      <c r="IO3" s="204"/>
      <c r="IP3" s="204"/>
    </row>
    <row r="4" s="202" customFormat="1" ht="37.5" customHeight="1" spans="1:250">
      <c r="A4" s="205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4"/>
      <c r="CW4" s="204"/>
      <c r="CX4" s="204"/>
      <c r="CY4" s="204"/>
      <c r="CZ4" s="204"/>
      <c r="DA4" s="204"/>
      <c r="DB4" s="204"/>
      <c r="DC4" s="204"/>
      <c r="DD4" s="204"/>
      <c r="DE4" s="204"/>
      <c r="DF4" s="204"/>
      <c r="DG4" s="204"/>
      <c r="DH4" s="204"/>
      <c r="DI4" s="204"/>
      <c r="DJ4" s="204"/>
      <c r="DK4" s="204"/>
      <c r="DL4" s="204"/>
      <c r="DM4" s="204"/>
      <c r="DN4" s="204"/>
      <c r="DO4" s="204"/>
      <c r="DP4" s="204"/>
      <c r="DQ4" s="204"/>
      <c r="DR4" s="204"/>
      <c r="DS4" s="204"/>
      <c r="DT4" s="204"/>
      <c r="DU4" s="204"/>
      <c r="DV4" s="204"/>
      <c r="DW4" s="204"/>
      <c r="DX4" s="204"/>
      <c r="DY4" s="204"/>
      <c r="DZ4" s="204"/>
      <c r="EA4" s="204"/>
      <c r="EB4" s="204"/>
      <c r="EC4" s="204"/>
      <c r="ED4" s="204"/>
      <c r="EE4" s="204"/>
      <c r="EF4" s="204"/>
      <c r="EG4" s="204"/>
      <c r="EH4" s="204"/>
      <c r="EI4" s="204"/>
      <c r="EJ4" s="204"/>
      <c r="EK4" s="204"/>
      <c r="EL4" s="204"/>
      <c r="EM4" s="204"/>
      <c r="EN4" s="204"/>
      <c r="EO4" s="204"/>
      <c r="EP4" s="204"/>
      <c r="EQ4" s="204"/>
      <c r="ER4" s="204"/>
      <c r="ES4" s="204"/>
      <c r="ET4" s="204"/>
      <c r="EU4" s="204"/>
      <c r="EV4" s="204"/>
      <c r="EW4" s="204"/>
      <c r="EX4" s="204"/>
      <c r="EY4" s="204"/>
      <c r="EZ4" s="204"/>
      <c r="FA4" s="204"/>
      <c r="FB4" s="204"/>
      <c r="FC4" s="204"/>
      <c r="FD4" s="204"/>
      <c r="FE4" s="204"/>
      <c r="FF4" s="204"/>
      <c r="FG4" s="204"/>
      <c r="FH4" s="204"/>
      <c r="FI4" s="204"/>
      <c r="FJ4" s="204"/>
      <c r="FK4" s="204"/>
      <c r="FL4" s="204"/>
      <c r="FM4" s="204"/>
      <c r="FN4" s="204"/>
      <c r="FO4" s="204"/>
      <c r="FP4" s="204"/>
      <c r="FQ4" s="204"/>
      <c r="FR4" s="204"/>
      <c r="FS4" s="204"/>
      <c r="FT4" s="204"/>
      <c r="FU4" s="204"/>
      <c r="FV4" s="204"/>
      <c r="FW4" s="204"/>
      <c r="FX4" s="204"/>
      <c r="FY4" s="204"/>
      <c r="FZ4" s="204"/>
      <c r="GA4" s="204"/>
      <c r="GB4" s="204"/>
      <c r="GC4" s="204"/>
      <c r="GD4" s="204"/>
      <c r="GE4" s="204"/>
      <c r="GF4" s="204"/>
      <c r="GG4" s="204"/>
      <c r="GH4" s="204"/>
      <c r="GI4" s="204"/>
      <c r="GJ4" s="204"/>
      <c r="GK4" s="204"/>
      <c r="GL4" s="204"/>
      <c r="GM4" s="204"/>
      <c r="GN4" s="204"/>
      <c r="GO4" s="204"/>
      <c r="GP4" s="204"/>
      <c r="GQ4" s="204"/>
      <c r="GR4" s="204"/>
      <c r="GS4" s="204"/>
      <c r="GT4" s="204"/>
      <c r="GU4" s="204"/>
      <c r="GV4" s="204"/>
      <c r="GW4" s="204"/>
      <c r="GX4" s="204"/>
      <c r="GY4" s="204"/>
      <c r="GZ4" s="204"/>
      <c r="HA4" s="204"/>
      <c r="HB4" s="204"/>
      <c r="HC4" s="204"/>
      <c r="HD4" s="204"/>
      <c r="HE4" s="204"/>
      <c r="HF4" s="204"/>
      <c r="HG4" s="204"/>
      <c r="HH4" s="204"/>
      <c r="HI4" s="204"/>
      <c r="HJ4" s="204"/>
      <c r="HK4" s="204"/>
      <c r="HL4" s="204"/>
      <c r="HM4" s="204"/>
      <c r="HN4" s="204"/>
      <c r="HO4" s="204"/>
      <c r="HP4" s="204"/>
      <c r="HQ4" s="204"/>
      <c r="HR4" s="204"/>
      <c r="HS4" s="204"/>
      <c r="HT4" s="204"/>
      <c r="HU4" s="204"/>
      <c r="HV4" s="204"/>
      <c r="HW4" s="204"/>
      <c r="HX4" s="204"/>
      <c r="HY4" s="204"/>
      <c r="HZ4" s="204"/>
      <c r="IA4" s="204"/>
      <c r="IB4" s="204"/>
      <c r="IC4" s="204"/>
      <c r="ID4" s="204"/>
      <c r="IE4" s="204"/>
      <c r="IF4" s="204"/>
      <c r="IG4" s="204"/>
      <c r="IH4" s="204"/>
      <c r="II4" s="204"/>
      <c r="IJ4" s="204"/>
      <c r="IK4" s="204"/>
      <c r="IL4" s="204"/>
      <c r="IM4" s="204"/>
      <c r="IN4" s="204"/>
      <c r="IO4" s="204"/>
      <c r="IP4" s="204"/>
    </row>
    <row r="5" s="202" customFormat="1" ht="37.5" customHeight="1" spans="1:250">
      <c r="A5" s="206" t="s">
        <v>1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4"/>
      <c r="CK5" s="204"/>
      <c r="CL5" s="204"/>
      <c r="CM5" s="204"/>
      <c r="CN5" s="204"/>
      <c r="CO5" s="204"/>
      <c r="CP5" s="204"/>
      <c r="CQ5" s="204"/>
      <c r="CR5" s="204"/>
      <c r="CS5" s="204"/>
      <c r="CT5" s="204"/>
      <c r="CU5" s="204"/>
      <c r="CV5" s="204"/>
      <c r="CW5" s="204"/>
      <c r="CX5" s="204"/>
      <c r="CY5" s="204"/>
      <c r="CZ5" s="204"/>
      <c r="DA5" s="204"/>
      <c r="DB5" s="204"/>
      <c r="DC5" s="204"/>
      <c r="DD5" s="204"/>
      <c r="DE5" s="204"/>
      <c r="DF5" s="204"/>
      <c r="DG5" s="204"/>
      <c r="DH5" s="204"/>
      <c r="DI5" s="204"/>
      <c r="DJ5" s="204"/>
      <c r="DK5" s="204"/>
      <c r="DL5" s="204"/>
      <c r="DM5" s="204"/>
      <c r="DN5" s="204"/>
      <c r="DO5" s="204"/>
      <c r="DP5" s="204"/>
      <c r="DQ5" s="204"/>
      <c r="DR5" s="204"/>
      <c r="DS5" s="204"/>
      <c r="DT5" s="204"/>
      <c r="DU5" s="204"/>
      <c r="DV5" s="204"/>
      <c r="DW5" s="204"/>
      <c r="DX5" s="204"/>
      <c r="DY5" s="204"/>
      <c r="DZ5" s="204"/>
      <c r="EA5" s="204"/>
      <c r="EB5" s="204"/>
      <c r="EC5" s="204"/>
      <c r="ED5" s="204"/>
      <c r="EE5" s="204"/>
      <c r="EF5" s="204"/>
      <c r="EG5" s="204"/>
      <c r="EH5" s="204"/>
      <c r="EI5" s="204"/>
      <c r="EJ5" s="204"/>
      <c r="EK5" s="204"/>
      <c r="EL5" s="204"/>
      <c r="EM5" s="204"/>
      <c r="EN5" s="204"/>
      <c r="EO5" s="204"/>
      <c r="EP5" s="204"/>
      <c r="EQ5" s="204"/>
      <c r="ER5" s="204"/>
      <c r="ES5" s="204"/>
      <c r="ET5" s="204"/>
      <c r="EU5" s="204"/>
      <c r="EV5" s="204"/>
      <c r="EW5" s="204"/>
      <c r="EX5" s="204"/>
      <c r="EY5" s="204"/>
      <c r="EZ5" s="204"/>
      <c r="FA5" s="204"/>
      <c r="FB5" s="204"/>
      <c r="FC5" s="204"/>
      <c r="FD5" s="204"/>
      <c r="FE5" s="204"/>
      <c r="FF5" s="204"/>
      <c r="FG5" s="204"/>
      <c r="FH5" s="204"/>
      <c r="FI5" s="204"/>
      <c r="FJ5" s="204"/>
      <c r="FK5" s="204"/>
      <c r="FL5" s="204"/>
      <c r="FM5" s="204"/>
      <c r="FN5" s="204"/>
      <c r="FO5" s="204"/>
      <c r="FP5" s="204"/>
      <c r="FQ5" s="204"/>
      <c r="FR5" s="204"/>
      <c r="FS5" s="204"/>
      <c r="FT5" s="204"/>
      <c r="FU5" s="204"/>
      <c r="FV5" s="204"/>
      <c r="FW5" s="204"/>
      <c r="FX5" s="204"/>
      <c r="FY5" s="204"/>
      <c r="FZ5" s="204"/>
      <c r="GA5" s="204"/>
      <c r="GB5" s="204"/>
      <c r="GC5" s="204"/>
      <c r="GD5" s="204"/>
      <c r="GE5" s="204"/>
      <c r="GF5" s="204"/>
      <c r="GG5" s="204"/>
      <c r="GH5" s="204"/>
      <c r="GI5" s="204"/>
      <c r="GJ5" s="204"/>
      <c r="GK5" s="204"/>
      <c r="GL5" s="204"/>
      <c r="GM5" s="204"/>
      <c r="GN5" s="204"/>
      <c r="GO5" s="204"/>
      <c r="GP5" s="204"/>
      <c r="GQ5" s="204"/>
      <c r="GR5" s="204"/>
      <c r="GS5" s="204"/>
      <c r="GT5" s="204"/>
      <c r="GU5" s="204"/>
      <c r="GV5" s="204"/>
      <c r="GW5" s="204"/>
      <c r="GX5" s="204"/>
      <c r="GY5" s="204"/>
      <c r="GZ5" s="204"/>
      <c r="HA5" s="204"/>
      <c r="HB5" s="204"/>
      <c r="HC5" s="204"/>
      <c r="HD5" s="204"/>
      <c r="HE5" s="204"/>
      <c r="HF5" s="204"/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4"/>
      <c r="HW5" s="204"/>
      <c r="HX5" s="204"/>
      <c r="HY5" s="204"/>
      <c r="HZ5" s="204"/>
      <c r="IA5" s="204"/>
      <c r="IB5" s="204"/>
      <c r="IC5" s="204"/>
      <c r="ID5" s="204"/>
      <c r="IE5" s="204"/>
      <c r="IF5" s="204"/>
      <c r="IG5" s="204"/>
      <c r="IH5" s="204"/>
      <c r="II5" s="204"/>
      <c r="IJ5" s="204"/>
      <c r="IK5" s="204"/>
      <c r="IL5" s="204"/>
      <c r="IM5" s="204"/>
      <c r="IN5" s="204"/>
      <c r="IO5" s="204"/>
      <c r="IP5" s="204"/>
    </row>
    <row r="6" s="202" customFormat="1" ht="21" customHeight="1" spans="1:250">
      <c r="A6" s="207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</row>
    <row r="7" s="202" customFormat="1" ht="21" customHeight="1" spans="1:250">
      <c r="A7" s="207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208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  <c r="GN7" s="208"/>
      <c r="GO7" s="208"/>
      <c r="GP7" s="208"/>
      <c r="GQ7" s="208"/>
      <c r="GR7" s="208"/>
      <c r="GS7" s="208"/>
      <c r="GT7" s="208"/>
      <c r="GU7" s="208"/>
      <c r="GV7" s="208"/>
      <c r="GW7" s="208"/>
      <c r="GX7" s="208"/>
      <c r="GY7" s="208"/>
      <c r="GZ7" s="208"/>
      <c r="HA7" s="208"/>
      <c r="HB7" s="208"/>
      <c r="HC7" s="208"/>
      <c r="HD7" s="208"/>
      <c r="HE7" s="208"/>
      <c r="HF7" s="208"/>
      <c r="HG7" s="208"/>
      <c r="HH7" s="208"/>
      <c r="HI7" s="208"/>
      <c r="HJ7" s="208"/>
      <c r="HK7" s="208"/>
      <c r="HL7" s="208"/>
      <c r="HM7" s="208"/>
      <c r="HN7" s="208"/>
      <c r="HO7" s="208"/>
      <c r="HP7" s="208"/>
      <c r="HQ7" s="208"/>
      <c r="HR7" s="208"/>
      <c r="HS7" s="208"/>
      <c r="HT7" s="208"/>
      <c r="HU7" s="208"/>
      <c r="HV7" s="208"/>
      <c r="HW7" s="208"/>
      <c r="HX7" s="208"/>
      <c r="HY7" s="208"/>
      <c r="HZ7" s="208"/>
      <c r="IA7" s="208"/>
      <c r="IB7" s="208"/>
      <c r="IC7" s="208"/>
      <c r="ID7" s="208"/>
      <c r="IE7" s="208"/>
      <c r="IF7" s="208"/>
      <c r="IG7" s="208"/>
      <c r="IH7" s="208"/>
      <c r="II7" s="208"/>
      <c r="IJ7" s="208"/>
      <c r="IK7" s="208"/>
      <c r="IL7" s="208"/>
      <c r="IM7" s="208"/>
      <c r="IN7" s="208"/>
      <c r="IO7" s="208"/>
      <c r="IP7" s="208"/>
    </row>
    <row r="8" s="202" customFormat="1" ht="21" customHeight="1" spans="1:250">
      <c r="A8" s="207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</row>
    <row r="9" s="202" customFormat="1" ht="23" customHeight="1" spans="1:250">
      <c r="A9" s="209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0"/>
      <c r="DT9" s="210"/>
      <c r="DU9" s="210"/>
      <c r="DV9" s="210"/>
      <c r="DW9" s="210"/>
      <c r="DX9" s="210"/>
      <c r="DY9" s="210"/>
      <c r="DZ9" s="210"/>
      <c r="EA9" s="210"/>
      <c r="EB9" s="210"/>
      <c r="EC9" s="210"/>
      <c r="ED9" s="210"/>
      <c r="EE9" s="210"/>
      <c r="EF9" s="210"/>
      <c r="EG9" s="210"/>
      <c r="EH9" s="210"/>
      <c r="EI9" s="210"/>
      <c r="EJ9" s="210"/>
      <c r="EK9" s="210"/>
      <c r="EL9" s="210"/>
      <c r="EM9" s="210"/>
      <c r="EN9" s="210"/>
      <c r="EO9" s="210"/>
      <c r="EP9" s="210"/>
      <c r="EQ9" s="210"/>
      <c r="ER9" s="210"/>
      <c r="ES9" s="210"/>
      <c r="ET9" s="210"/>
      <c r="EU9" s="210"/>
      <c r="EV9" s="210"/>
      <c r="EW9" s="210"/>
      <c r="EX9" s="210"/>
      <c r="EY9" s="210"/>
      <c r="EZ9" s="210"/>
      <c r="FA9" s="210"/>
      <c r="FB9" s="210"/>
      <c r="FC9" s="210"/>
      <c r="FD9" s="210"/>
      <c r="FE9" s="210"/>
      <c r="FF9" s="210"/>
      <c r="FG9" s="210"/>
      <c r="FH9" s="210"/>
      <c r="FI9" s="210"/>
      <c r="FJ9" s="210"/>
      <c r="FK9" s="210"/>
      <c r="FL9" s="210"/>
      <c r="FM9" s="210"/>
      <c r="FN9" s="210"/>
      <c r="FO9" s="210"/>
      <c r="FP9" s="210"/>
      <c r="FQ9" s="210"/>
      <c r="FR9" s="210"/>
      <c r="FS9" s="210"/>
      <c r="FT9" s="210"/>
      <c r="FU9" s="210"/>
      <c r="FV9" s="210"/>
      <c r="FW9" s="210"/>
      <c r="FX9" s="210"/>
      <c r="FY9" s="210"/>
      <c r="FZ9" s="210"/>
      <c r="GA9" s="210"/>
      <c r="GB9" s="210"/>
      <c r="GC9" s="210"/>
      <c r="GD9" s="210"/>
      <c r="GE9" s="210"/>
      <c r="GF9" s="210"/>
      <c r="GG9" s="210"/>
      <c r="GH9" s="210"/>
      <c r="GI9" s="210"/>
      <c r="GJ9" s="210"/>
      <c r="GK9" s="210"/>
      <c r="GL9" s="210"/>
      <c r="GM9" s="210"/>
      <c r="GN9" s="210"/>
      <c r="GO9" s="210"/>
      <c r="GP9" s="210"/>
      <c r="GQ9" s="210"/>
      <c r="GR9" s="210"/>
      <c r="GS9" s="210"/>
      <c r="GT9" s="210"/>
      <c r="GU9" s="210"/>
      <c r="GV9" s="210"/>
      <c r="GW9" s="210"/>
      <c r="GX9" s="210"/>
      <c r="GY9" s="210"/>
      <c r="GZ9" s="210"/>
      <c r="HA9" s="210"/>
      <c r="HB9" s="210"/>
      <c r="HC9" s="210"/>
      <c r="HD9" s="210"/>
      <c r="HE9" s="210"/>
      <c r="HF9" s="210"/>
      <c r="HG9" s="210"/>
      <c r="HH9" s="210"/>
      <c r="HI9" s="210"/>
      <c r="HJ9" s="210"/>
      <c r="HK9" s="210"/>
      <c r="HL9" s="210"/>
      <c r="HM9" s="210"/>
      <c r="HN9" s="210"/>
      <c r="HO9" s="210"/>
      <c r="HP9" s="210"/>
      <c r="HQ9" s="210"/>
      <c r="HR9" s="210"/>
      <c r="HS9" s="210"/>
      <c r="HT9" s="210"/>
      <c r="HU9" s="210"/>
      <c r="HV9" s="210"/>
      <c r="HW9" s="210"/>
      <c r="HX9" s="210"/>
      <c r="HY9" s="210"/>
      <c r="HZ9" s="210"/>
      <c r="IA9" s="210"/>
      <c r="IB9" s="210"/>
      <c r="IC9" s="210"/>
      <c r="ID9" s="210"/>
      <c r="IE9" s="210"/>
      <c r="IF9" s="210"/>
      <c r="IG9" s="210"/>
      <c r="IH9" s="210"/>
      <c r="II9" s="210"/>
      <c r="IJ9" s="210"/>
      <c r="IK9" s="210"/>
      <c r="IL9" s="210"/>
      <c r="IM9" s="210"/>
      <c r="IN9" s="210"/>
      <c r="IO9" s="210"/>
      <c r="IP9" s="210"/>
    </row>
    <row r="10" s="202" customFormat="1" ht="22.5" spans="1:250">
      <c r="A10" s="211" t="s">
        <v>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  <c r="IM10" s="210"/>
      <c r="IN10" s="210"/>
      <c r="IO10" s="210"/>
      <c r="IP10" s="210"/>
    </row>
    <row r="11" s="202" customFormat="1" ht="23" customHeight="1" spans="1:250">
      <c r="A11" s="209" t="s">
        <v>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N11" s="210"/>
      <c r="FO11" s="210"/>
      <c r="FP11" s="210"/>
      <c r="FQ11" s="210"/>
      <c r="FR11" s="210"/>
      <c r="FS11" s="210"/>
      <c r="FT11" s="210"/>
      <c r="FU11" s="210"/>
      <c r="FV11" s="210"/>
      <c r="FW11" s="210"/>
      <c r="FX11" s="210"/>
      <c r="FY11" s="210"/>
      <c r="FZ11" s="210"/>
      <c r="GA11" s="210"/>
      <c r="GB11" s="210"/>
      <c r="GC11" s="210"/>
      <c r="GD11" s="210"/>
      <c r="GE11" s="210"/>
      <c r="GF11" s="210"/>
      <c r="GG11" s="210"/>
      <c r="GH11" s="210"/>
      <c r="GI11" s="210"/>
      <c r="GJ11" s="210"/>
      <c r="GK11" s="210"/>
      <c r="GL11" s="210"/>
      <c r="GM11" s="210"/>
      <c r="GN11" s="210"/>
      <c r="GO11" s="210"/>
      <c r="GP11" s="210"/>
      <c r="GQ11" s="210"/>
      <c r="GR11" s="210"/>
      <c r="GS11" s="210"/>
      <c r="GT11" s="210"/>
      <c r="GU11" s="210"/>
      <c r="GV11" s="210"/>
      <c r="GW11" s="210"/>
      <c r="GX11" s="210"/>
      <c r="GY11" s="210"/>
      <c r="GZ11" s="210"/>
      <c r="HA11" s="210"/>
      <c r="HB11" s="210"/>
      <c r="HC11" s="210"/>
      <c r="HD11" s="210"/>
      <c r="HE11" s="210"/>
      <c r="HF11" s="210"/>
      <c r="HG11" s="210"/>
      <c r="HH11" s="210"/>
      <c r="HI11" s="210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  <c r="IK11" s="210"/>
      <c r="IL11" s="210"/>
      <c r="IM11" s="210"/>
      <c r="IN11" s="210"/>
      <c r="IO11" s="210"/>
      <c r="IP11" s="210"/>
    </row>
    <row r="12" s="202" customFormat="1" ht="21" customHeight="1" spans="1:250">
      <c r="A12" s="212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3"/>
      <c r="GW12" s="213"/>
      <c r="GX12" s="213"/>
      <c r="GY12" s="213"/>
      <c r="GZ12" s="213"/>
      <c r="HA12" s="213"/>
      <c r="HB12" s="213"/>
      <c r="HC12" s="213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HU12" s="213"/>
      <c r="HV12" s="213"/>
      <c r="HW12" s="213"/>
      <c r="HX12" s="213"/>
      <c r="HY12" s="213"/>
      <c r="HZ12" s="213"/>
      <c r="IA12" s="213"/>
      <c r="IB12" s="213"/>
      <c r="IC12" s="213"/>
      <c r="ID12" s="213"/>
      <c r="IE12" s="213"/>
      <c r="IF12" s="213"/>
      <c r="IG12" s="213"/>
      <c r="IH12" s="213"/>
      <c r="II12" s="213"/>
      <c r="IJ12" s="213"/>
      <c r="IK12" s="213"/>
      <c r="IL12" s="213"/>
      <c r="IM12" s="213"/>
      <c r="IN12" s="213"/>
      <c r="IO12" s="213"/>
      <c r="IP12" s="213"/>
    </row>
    <row r="13" s="202" customFormat="1" ht="21" customHeight="1" spans="1:250">
      <c r="A13" s="212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213"/>
      <c r="CK13" s="213"/>
      <c r="CL13" s="213"/>
      <c r="CM13" s="213"/>
      <c r="CN13" s="213"/>
      <c r="CO13" s="213"/>
      <c r="CP13" s="213"/>
      <c r="CQ13" s="213"/>
      <c r="CR13" s="213"/>
      <c r="CS13" s="213"/>
      <c r="CT13" s="213"/>
      <c r="CU13" s="213"/>
      <c r="CV13" s="213"/>
      <c r="CW13" s="213"/>
      <c r="CX13" s="213"/>
      <c r="CY13" s="213"/>
      <c r="CZ13" s="213"/>
      <c r="DA13" s="213"/>
      <c r="DB13" s="213"/>
      <c r="DC13" s="213"/>
      <c r="DD13" s="213"/>
      <c r="DE13" s="213"/>
      <c r="DF13" s="213"/>
      <c r="DG13" s="213"/>
      <c r="DH13" s="213"/>
      <c r="DI13" s="213"/>
      <c r="DJ13" s="213"/>
      <c r="DK13" s="213"/>
      <c r="DL13" s="213"/>
      <c r="DM13" s="213"/>
      <c r="DN13" s="213"/>
      <c r="DO13" s="213"/>
      <c r="DP13" s="213"/>
      <c r="DQ13" s="213"/>
      <c r="DR13" s="213"/>
      <c r="DS13" s="213"/>
      <c r="DT13" s="213"/>
      <c r="DU13" s="213"/>
      <c r="DV13" s="213"/>
      <c r="DW13" s="213"/>
      <c r="DX13" s="213"/>
      <c r="DY13" s="213"/>
      <c r="DZ13" s="213"/>
      <c r="EA13" s="213"/>
      <c r="EB13" s="213"/>
      <c r="EC13" s="213"/>
      <c r="ED13" s="213"/>
      <c r="EE13" s="213"/>
      <c r="EF13" s="213"/>
      <c r="EG13" s="213"/>
      <c r="EH13" s="213"/>
      <c r="EI13" s="213"/>
      <c r="EJ13" s="213"/>
      <c r="EK13" s="213"/>
      <c r="EL13" s="213"/>
      <c r="EM13" s="213"/>
      <c r="EN13" s="213"/>
      <c r="EO13" s="213"/>
      <c r="EP13" s="213"/>
      <c r="EQ13" s="213"/>
      <c r="ER13" s="213"/>
      <c r="ES13" s="213"/>
      <c r="ET13" s="213"/>
      <c r="EU13" s="213"/>
      <c r="EV13" s="213"/>
      <c r="EW13" s="213"/>
      <c r="EX13" s="213"/>
      <c r="EY13" s="213"/>
      <c r="EZ13" s="213"/>
      <c r="FA13" s="213"/>
      <c r="FB13" s="213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FO13" s="213"/>
      <c r="FP13" s="213"/>
      <c r="FQ13" s="213"/>
      <c r="FR13" s="213"/>
      <c r="FS13" s="213"/>
      <c r="FT13" s="213"/>
      <c r="FU13" s="213"/>
      <c r="FV13" s="213"/>
      <c r="FW13" s="213"/>
      <c r="FX13" s="213"/>
      <c r="FY13" s="213"/>
      <c r="FZ13" s="213"/>
      <c r="GA13" s="213"/>
      <c r="GB13" s="213"/>
      <c r="GC13" s="213"/>
      <c r="GD13" s="213"/>
      <c r="GE13" s="213"/>
      <c r="GF13" s="213"/>
      <c r="GG13" s="213"/>
      <c r="GH13" s="213"/>
      <c r="GI13" s="213"/>
      <c r="GJ13" s="213"/>
      <c r="GK13" s="213"/>
      <c r="GL13" s="213"/>
      <c r="GM13" s="213"/>
      <c r="GN13" s="213"/>
      <c r="GO13" s="213"/>
      <c r="GP13" s="213"/>
      <c r="GQ13" s="213"/>
      <c r="GR13" s="213"/>
      <c r="GS13" s="213"/>
      <c r="GT13" s="213"/>
      <c r="GU13" s="213"/>
      <c r="GV13" s="213"/>
      <c r="GW13" s="213"/>
      <c r="GX13" s="213"/>
      <c r="GY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HT13" s="213"/>
      <c r="HU13" s="213"/>
      <c r="HV13" s="213"/>
      <c r="HW13" s="213"/>
      <c r="HX13" s="213"/>
      <c r="HY13" s="213"/>
      <c r="HZ13" s="213"/>
      <c r="IA13" s="213"/>
      <c r="IB13" s="213"/>
      <c r="IC13" s="213"/>
      <c r="ID13" s="213"/>
      <c r="IE13" s="213"/>
      <c r="IF13" s="213"/>
      <c r="IG13" s="213"/>
      <c r="IH13" s="213"/>
      <c r="II13" s="213"/>
      <c r="IJ13" s="213"/>
      <c r="IK13" s="213"/>
      <c r="IL13" s="213"/>
      <c r="IM13" s="213"/>
      <c r="IN13" s="213"/>
      <c r="IO13" s="213"/>
      <c r="IP13" s="213"/>
    </row>
    <row r="14" s="202" customFormat="1" ht="21" customHeight="1" spans="1:250">
      <c r="A14" s="212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  <c r="DH14" s="213"/>
      <c r="DI14" s="213"/>
      <c r="DJ14" s="213"/>
      <c r="DK14" s="213"/>
      <c r="DL14" s="213"/>
      <c r="DM14" s="213"/>
      <c r="DN14" s="213"/>
      <c r="DO14" s="213"/>
      <c r="DP14" s="213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213"/>
      <c r="EI14" s="213"/>
      <c r="EJ14" s="213"/>
      <c r="EK14" s="213"/>
      <c r="EL14" s="213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  <c r="FF14" s="213"/>
      <c r="FG14" s="213"/>
      <c r="FH14" s="213"/>
      <c r="FI14" s="213"/>
      <c r="FJ14" s="213"/>
      <c r="FK14" s="213"/>
      <c r="FL14" s="213"/>
      <c r="FM14" s="213"/>
      <c r="FN14" s="213"/>
      <c r="FO14" s="213"/>
      <c r="FP14" s="213"/>
      <c r="FQ14" s="213"/>
      <c r="FR14" s="213"/>
      <c r="FS14" s="213"/>
      <c r="FT14" s="213"/>
      <c r="FU14" s="213"/>
      <c r="FV14" s="213"/>
      <c r="FW14" s="213"/>
      <c r="FX14" s="213"/>
      <c r="FY14" s="213"/>
      <c r="FZ14" s="213"/>
      <c r="GA14" s="213"/>
      <c r="GB14" s="213"/>
      <c r="GC14" s="213"/>
      <c r="GD14" s="213"/>
      <c r="GE14" s="213"/>
      <c r="GF14" s="213"/>
      <c r="GG14" s="213"/>
      <c r="GH14" s="213"/>
      <c r="GI14" s="213"/>
      <c r="GJ14" s="213"/>
      <c r="GK14" s="213"/>
      <c r="GL14" s="213"/>
      <c r="GM14" s="213"/>
      <c r="GN14" s="213"/>
      <c r="GO14" s="213"/>
      <c r="GP14" s="213"/>
      <c r="GQ14" s="213"/>
      <c r="GR14" s="213"/>
      <c r="GS14" s="213"/>
      <c r="GT14" s="213"/>
      <c r="GU14" s="213"/>
      <c r="GV14" s="213"/>
      <c r="GW14" s="213"/>
      <c r="GX14" s="213"/>
      <c r="GY14" s="213"/>
      <c r="GZ14" s="213"/>
      <c r="HA14" s="213"/>
      <c r="HB14" s="213"/>
      <c r="HC14" s="213"/>
      <c r="HD14" s="213"/>
      <c r="HE14" s="213"/>
      <c r="HF14" s="213"/>
      <c r="HG14" s="213"/>
      <c r="HH14" s="213"/>
      <c r="HI14" s="213"/>
      <c r="HJ14" s="213"/>
      <c r="HK14" s="213"/>
      <c r="HL14" s="213"/>
      <c r="HM14" s="213"/>
      <c r="HN14" s="213"/>
      <c r="HO14" s="213"/>
      <c r="HP14" s="213"/>
      <c r="HQ14" s="213"/>
      <c r="HR14" s="213"/>
      <c r="HS14" s="213"/>
      <c r="HT14" s="213"/>
      <c r="HU14" s="213"/>
      <c r="HV14" s="213"/>
      <c r="HW14" s="213"/>
      <c r="HX14" s="213"/>
      <c r="HY14" s="213"/>
      <c r="HZ14" s="213"/>
      <c r="IA14" s="213"/>
      <c r="IB14" s="213"/>
      <c r="IC14" s="213"/>
      <c r="ID14" s="213"/>
      <c r="IE14" s="213"/>
      <c r="IF14" s="213"/>
      <c r="IG14" s="213"/>
      <c r="IH14" s="213"/>
      <c r="II14" s="213"/>
      <c r="IJ14" s="213"/>
      <c r="IK14" s="213"/>
      <c r="IL14" s="213"/>
      <c r="IM14" s="213"/>
      <c r="IN14" s="213"/>
      <c r="IO14" s="213"/>
      <c r="IP14" s="213"/>
    </row>
    <row r="15" s="202" customFormat="1" ht="21" customHeight="1" spans="1:250">
      <c r="A15" s="212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213"/>
      <c r="EI15" s="213"/>
      <c r="EJ15" s="213"/>
      <c r="EK15" s="213"/>
      <c r="EL15" s="213"/>
      <c r="EM15" s="213"/>
      <c r="EN15" s="213"/>
      <c r="EO15" s="213"/>
      <c r="EP15" s="213"/>
      <c r="EQ15" s="213"/>
      <c r="ER15" s="213"/>
      <c r="ES15" s="213"/>
      <c r="ET15" s="213"/>
      <c r="EU15" s="213"/>
      <c r="EV15" s="213"/>
      <c r="EW15" s="213"/>
      <c r="EX15" s="213"/>
      <c r="EY15" s="213"/>
      <c r="EZ15" s="213"/>
      <c r="FA15" s="213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FP15" s="213"/>
      <c r="FQ15" s="213"/>
      <c r="FR15" s="213"/>
      <c r="FS15" s="213"/>
      <c r="FT15" s="213"/>
      <c r="FU15" s="213"/>
      <c r="FV15" s="213"/>
      <c r="FW15" s="213"/>
      <c r="FX15" s="213"/>
      <c r="FY15" s="213"/>
      <c r="FZ15" s="213"/>
      <c r="GA15" s="213"/>
      <c r="GB15" s="213"/>
      <c r="GC15" s="213"/>
      <c r="GD15" s="213"/>
      <c r="GE15" s="213"/>
      <c r="GF15" s="213"/>
      <c r="GG15" s="213"/>
      <c r="GH15" s="213"/>
      <c r="GI15" s="213"/>
      <c r="GJ15" s="213"/>
      <c r="GK15" s="213"/>
      <c r="GL15" s="213"/>
      <c r="GM15" s="213"/>
      <c r="GN15" s="213"/>
      <c r="GO15" s="213"/>
      <c r="GP15" s="213"/>
      <c r="GQ15" s="213"/>
      <c r="GR15" s="213"/>
      <c r="GS15" s="213"/>
      <c r="GT15" s="213"/>
      <c r="GU15" s="213"/>
      <c r="GV15" s="213"/>
      <c r="GW15" s="213"/>
      <c r="GX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HU15" s="213"/>
      <c r="HV15" s="213"/>
      <c r="HW15" s="213"/>
      <c r="HX15" s="213"/>
      <c r="HY15" s="213"/>
      <c r="HZ15" s="213"/>
      <c r="IA15" s="213"/>
      <c r="IB15" s="213"/>
      <c r="IC15" s="213"/>
      <c r="ID15" s="213"/>
      <c r="IE15" s="213"/>
      <c r="IF15" s="213"/>
      <c r="IG15" s="213"/>
      <c r="IH15" s="213"/>
      <c r="II15" s="213"/>
      <c r="IJ15" s="213"/>
      <c r="IK15" s="213"/>
      <c r="IL15" s="213"/>
      <c r="IM15" s="213"/>
      <c r="IN15" s="213"/>
      <c r="IO15" s="213"/>
      <c r="IP15" s="213"/>
    </row>
    <row r="16" s="202" customFormat="1" ht="21" customHeight="1" spans="1:250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V16" s="213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3"/>
      <c r="DK16" s="213"/>
      <c r="DL16" s="213"/>
      <c r="DM16" s="213"/>
      <c r="DN16" s="213"/>
      <c r="DO16" s="213"/>
      <c r="DP16" s="213"/>
      <c r="DQ16" s="213"/>
      <c r="DR16" s="213"/>
      <c r="DS16" s="213"/>
      <c r="DT16" s="213"/>
      <c r="DU16" s="213"/>
      <c r="DV16" s="213"/>
      <c r="DW16" s="213"/>
      <c r="DX16" s="213"/>
      <c r="DY16" s="213"/>
      <c r="DZ16" s="213"/>
      <c r="EA16" s="213"/>
      <c r="EB16" s="213"/>
      <c r="EC16" s="213"/>
      <c r="ED16" s="213"/>
      <c r="EE16" s="213"/>
      <c r="EF16" s="213"/>
      <c r="EG16" s="213"/>
      <c r="EH16" s="213"/>
      <c r="EI16" s="213"/>
      <c r="EJ16" s="213"/>
      <c r="EK16" s="213"/>
      <c r="EL16" s="213"/>
      <c r="EM16" s="213"/>
      <c r="EN16" s="213"/>
      <c r="EO16" s="213"/>
      <c r="EP16" s="213"/>
      <c r="EQ16" s="213"/>
      <c r="ER16" s="213"/>
      <c r="ES16" s="213"/>
      <c r="ET16" s="213"/>
      <c r="EU16" s="213"/>
      <c r="EV16" s="213"/>
      <c r="EW16" s="213"/>
      <c r="EX16" s="213"/>
      <c r="EY16" s="213"/>
      <c r="EZ16" s="213"/>
      <c r="FA16" s="213"/>
      <c r="FB16" s="213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FO16" s="213"/>
      <c r="FP16" s="213"/>
      <c r="FQ16" s="213"/>
      <c r="FR16" s="213"/>
      <c r="FS16" s="213"/>
      <c r="FT16" s="213"/>
      <c r="FU16" s="213"/>
      <c r="FV16" s="213"/>
      <c r="FW16" s="213"/>
      <c r="FX16" s="213"/>
      <c r="FY16" s="213"/>
      <c r="FZ16" s="213"/>
      <c r="GA16" s="213"/>
      <c r="GB16" s="213"/>
      <c r="GC16" s="213"/>
      <c r="GD16" s="213"/>
      <c r="GE16" s="213"/>
      <c r="GF16" s="213"/>
      <c r="GG16" s="213"/>
      <c r="GH16" s="213"/>
      <c r="GI16" s="213"/>
      <c r="GJ16" s="213"/>
      <c r="GK16" s="213"/>
      <c r="GL16" s="213"/>
      <c r="GM16" s="213"/>
      <c r="GN16" s="213"/>
      <c r="GO16" s="213"/>
      <c r="GP16" s="213"/>
      <c r="GQ16" s="213"/>
      <c r="GR16" s="213"/>
      <c r="GS16" s="213"/>
      <c r="GT16" s="213"/>
      <c r="GU16" s="213"/>
      <c r="GV16" s="213"/>
      <c r="GW16" s="213"/>
      <c r="GX16" s="213"/>
      <c r="GY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HT16" s="213"/>
      <c r="HU16" s="213"/>
      <c r="HV16" s="213"/>
      <c r="HW16" s="213"/>
      <c r="HX16" s="213"/>
      <c r="HY16" s="213"/>
      <c r="HZ16" s="213"/>
      <c r="IA16" s="213"/>
      <c r="IB16" s="213"/>
      <c r="IC16" s="213"/>
      <c r="ID16" s="213"/>
      <c r="IE16" s="213"/>
      <c r="IF16" s="213"/>
      <c r="IG16" s="213"/>
      <c r="IH16" s="213"/>
      <c r="II16" s="213"/>
      <c r="IJ16" s="213"/>
      <c r="IK16" s="213"/>
      <c r="IL16" s="213"/>
      <c r="IM16" s="213"/>
      <c r="IN16" s="213"/>
      <c r="IO16" s="213"/>
      <c r="IP16" s="213"/>
    </row>
    <row r="17" s="202" customFormat="1" ht="21" customHeight="1" spans="1:250">
      <c r="A17" s="212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Q17" s="213"/>
      <c r="CR17" s="213"/>
      <c r="CS17" s="213"/>
      <c r="CT17" s="213"/>
      <c r="CU17" s="213"/>
      <c r="CV17" s="213"/>
      <c r="CW17" s="213"/>
      <c r="CX17" s="213"/>
      <c r="CY17" s="213"/>
      <c r="CZ17" s="213"/>
      <c r="DA17" s="213"/>
      <c r="DB17" s="213"/>
      <c r="DC17" s="213"/>
      <c r="DD17" s="213"/>
      <c r="DE17" s="213"/>
      <c r="DF17" s="213"/>
      <c r="DG17" s="213"/>
      <c r="DH17" s="213"/>
      <c r="DI17" s="213"/>
      <c r="DJ17" s="213"/>
      <c r="DK17" s="213"/>
      <c r="DL17" s="213"/>
      <c r="DM17" s="213"/>
      <c r="DN17" s="213"/>
      <c r="DO17" s="213"/>
      <c r="DP17" s="213"/>
      <c r="DQ17" s="213"/>
      <c r="DR17" s="213"/>
      <c r="DS17" s="213"/>
      <c r="DT17" s="213"/>
      <c r="DU17" s="213"/>
      <c r="DV17" s="213"/>
      <c r="DW17" s="213"/>
      <c r="DX17" s="213"/>
      <c r="DY17" s="213"/>
      <c r="DZ17" s="213"/>
      <c r="EA17" s="213"/>
      <c r="EB17" s="213"/>
      <c r="EC17" s="213"/>
      <c r="ED17" s="213"/>
      <c r="EE17" s="213"/>
      <c r="EF17" s="213"/>
      <c r="EG17" s="213"/>
      <c r="EH17" s="213"/>
      <c r="EI17" s="213"/>
      <c r="EJ17" s="213"/>
      <c r="EK17" s="213"/>
      <c r="EL17" s="213"/>
      <c r="EM17" s="213"/>
      <c r="EN17" s="213"/>
      <c r="EO17" s="213"/>
      <c r="EP17" s="213"/>
      <c r="EQ17" s="213"/>
      <c r="ER17" s="213"/>
      <c r="ES17" s="213"/>
      <c r="ET17" s="213"/>
      <c r="EU17" s="213"/>
      <c r="EV17" s="213"/>
      <c r="EW17" s="213"/>
      <c r="EX17" s="213"/>
      <c r="EY17" s="213"/>
      <c r="EZ17" s="213"/>
      <c r="FA17" s="213"/>
      <c r="FB17" s="213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FO17" s="213"/>
      <c r="FP17" s="213"/>
      <c r="FQ17" s="213"/>
      <c r="FR17" s="213"/>
      <c r="FS17" s="213"/>
      <c r="FT17" s="213"/>
      <c r="FU17" s="213"/>
      <c r="FV17" s="213"/>
      <c r="FW17" s="213"/>
      <c r="FX17" s="213"/>
      <c r="FY17" s="213"/>
      <c r="FZ17" s="213"/>
      <c r="GA17" s="213"/>
      <c r="GB17" s="213"/>
      <c r="GC17" s="213"/>
      <c r="GD17" s="213"/>
      <c r="GE17" s="213"/>
      <c r="GF17" s="213"/>
      <c r="GG17" s="213"/>
      <c r="GH17" s="213"/>
      <c r="GI17" s="213"/>
      <c r="GJ17" s="213"/>
      <c r="GK17" s="213"/>
      <c r="GL17" s="213"/>
      <c r="GM17" s="213"/>
      <c r="GN17" s="213"/>
      <c r="GO17" s="213"/>
      <c r="GP17" s="213"/>
      <c r="GQ17" s="213"/>
      <c r="GR17" s="213"/>
      <c r="GS17" s="213"/>
      <c r="GT17" s="213"/>
      <c r="GU17" s="213"/>
      <c r="GV17" s="213"/>
      <c r="GW17" s="213"/>
      <c r="GX17" s="213"/>
      <c r="GY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HT17" s="213"/>
      <c r="HU17" s="213"/>
      <c r="HV17" s="213"/>
      <c r="HW17" s="213"/>
      <c r="HX17" s="213"/>
      <c r="HY17" s="213"/>
      <c r="HZ17" s="213"/>
      <c r="IA17" s="213"/>
      <c r="IB17" s="213"/>
      <c r="IC17" s="213"/>
      <c r="ID17" s="213"/>
      <c r="IE17" s="213"/>
      <c r="IF17" s="213"/>
      <c r="IG17" s="213"/>
      <c r="IH17" s="213"/>
      <c r="II17" s="213"/>
      <c r="IJ17" s="213"/>
      <c r="IK17" s="213"/>
      <c r="IL17" s="213"/>
      <c r="IM17" s="213"/>
      <c r="IN17" s="213"/>
      <c r="IO17" s="213"/>
      <c r="IP17" s="213"/>
    </row>
    <row r="18" s="202" customFormat="1" ht="17.5" customHeight="1" spans="1:250">
      <c r="A18" s="214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  <c r="CB18" s="215"/>
      <c r="CC18" s="215"/>
      <c r="CD18" s="215"/>
      <c r="CE18" s="215"/>
      <c r="CF18" s="21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15"/>
      <c r="CR18" s="215"/>
      <c r="CS18" s="215"/>
      <c r="CT18" s="215"/>
      <c r="CU18" s="215"/>
      <c r="CV18" s="215"/>
      <c r="CW18" s="215"/>
      <c r="CX18" s="215"/>
      <c r="CY18" s="215"/>
      <c r="CZ18" s="215"/>
      <c r="DA18" s="215"/>
      <c r="DB18" s="215"/>
      <c r="DC18" s="215"/>
      <c r="DD18" s="215"/>
      <c r="DE18" s="215"/>
      <c r="DF18" s="215"/>
      <c r="DG18" s="215"/>
      <c r="DH18" s="215"/>
      <c r="DI18" s="215"/>
      <c r="DJ18" s="215"/>
      <c r="DK18" s="215"/>
      <c r="DL18" s="215"/>
      <c r="DM18" s="215"/>
      <c r="DN18" s="215"/>
      <c r="DO18" s="215"/>
      <c r="DP18" s="215"/>
      <c r="DQ18" s="215"/>
      <c r="DR18" s="215"/>
      <c r="DS18" s="215"/>
      <c r="DT18" s="215"/>
      <c r="DU18" s="215"/>
      <c r="DV18" s="215"/>
      <c r="DW18" s="215"/>
      <c r="DX18" s="215"/>
      <c r="DY18" s="215"/>
      <c r="DZ18" s="215"/>
      <c r="EA18" s="215"/>
      <c r="EB18" s="215"/>
      <c r="EC18" s="215"/>
      <c r="ED18" s="215"/>
      <c r="EE18" s="215"/>
      <c r="EF18" s="215"/>
      <c r="EG18" s="215"/>
      <c r="EH18" s="215"/>
      <c r="EI18" s="215"/>
      <c r="EJ18" s="215"/>
      <c r="EK18" s="215"/>
      <c r="EL18" s="215"/>
      <c r="EM18" s="215"/>
      <c r="EN18" s="215"/>
      <c r="EO18" s="215"/>
      <c r="EP18" s="215"/>
      <c r="EQ18" s="215"/>
      <c r="ER18" s="215"/>
      <c r="ES18" s="215"/>
      <c r="ET18" s="215"/>
      <c r="EU18" s="215"/>
      <c r="EV18" s="215"/>
      <c r="EW18" s="215"/>
      <c r="EX18" s="215"/>
      <c r="EY18" s="215"/>
      <c r="EZ18" s="215"/>
      <c r="FA18" s="215"/>
      <c r="FB18" s="215"/>
      <c r="FC18" s="215"/>
      <c r="FD18" s="215"/>
      <c r="FE18" s="215"/>
      <c r="FF18" s="215"/>
      <c r="FG18" s="215"/>
      <c r="FH18" s="215"/>
      <c r="FI18" s="215"/>
      <c r="FJ18" s="215"/>
      <c r="FK18" s="215"/>
      <c r="FL18" s="215"/>
      <c r="FM18" s="215"/>
      <c r="FN18" s="215"/>
      <c r="FO18" s="215"/>
      <c r="FP18" s="215"/>
      <c r="FQ18" s="215"/>
      <c r="FR18" s="215"/>
      <c r="FS18" s="215"/>
      <c r="FT18" s="215"/>
      <c r="FU18" s="215"/>
      <c r="FV18" s="215"/>
      <c r="FW18" s="215"/>
      <c r="FX18" s="215"/>
      <c r="FY18" s="215"/>
      <c r="FZ18" s="215"/>
      <c r="GA18" s="215"/>
      <c r="GB18" s="215"/>
      <c r="GC18" s="215"/>
      <c r="GD18" s="215"/>
      <c r="GE18" s="215"/>
      <c r="GF18" s="215"/>
      <c r="GG18" s="215"/>
      <c r="GH18" s="215"/>
      <c r="GI18" s="215"/>
      <c r="GJ18" s="215"/>
      <c r="GK18" s="215"/>
      <c r="GL18" s="215"/>
      <c r="GM18" s="215"/>
      <c r="GN18" s="215"/>
      <c r="GO18" s="215"/>
      <c r="GP18" s="215"/>
      <c r="GQ18" s="215"/>
      <c r="GR18" s="215"/>
      <c r="GS18" s="215"/>
      <c r="GT18" s="215"/>
      <c r="GU18" s="215"/>
      <c r="GV18" s="215"/>
      <c r="GW18" s="215"/>
      <c r="GX18" s="215"/>
      <c r="GY18" s="215"/>
      <c r="GZ18" s="215"/>
      <c r="HA18" s="215"/>
      <c r="HB18" s="215"/>
      <c r="HC18" s="215"/>
      <c r="HD18" s="215"/>
      <c r="HE18" s="215"/>
      <c r="HF18" s="215"/>
      <c r="HG18" s="215"/>
      <c r="HH18" s="215"/>
      <c r="HI18" s="215"/>
      <c r="HJ18" s="215"/>
      <c r="HK18" s="215"/>
      <c r="HL18" s="215"/>
      <c r="HM18" s="215"/>
      <c r="HN18" s="215"/>
      <c r="HO18" s="215"/>
      <c r="HP18" s="215"/>
      <c r="HQ18" s="215"/>
      <c r="HR18" s="215"/>
      <c r="HS18" s="215"/>
      <c r="HT18" s="215"/>
      <c r="HU18" s="215"/>
      <c r="HV18" s="215"/>
      <c r="HW18" s="215"/>
      <c r="HX18" s="215"/>
      <c r="HY18" s="215"/>
      <c r="HZ18" s="215"/>
      <c r="IA18" s="215"/>
      <c r="IB18" s="215"/>
      <c r="IC18" s="215"/>
      <c r="ID18" s="215"/>
      <c r="IE18" s="215"/>
      <c r="IF18" s="215"/>
      <c r="IG18" s="215"/>
      <c r="IH18" s="215"/>
      <c r="II18" s="215"/>
      <c r="IJ18" s="215"/>
      <c r="IK18" s="215"/>
      <c r="IL18" s="215"/>
      <c r="IM18" s="215"/>
      <c r="IN18" s="215"/>
      <c r="IO18" s="215"/>
      <c r="IP18" s="21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Zeros="0" workbookViewId="0">
      <pane xSplit="2" ySplit="5" topLeftCell="C6" activePane="bottomRight" state="frozen"/>
      <selection/>
      <selection pane="topRight"/>
      <selection pane="bottomLeft"/>
      <selection pane="bottomRight" activeCell="B6" sqref="B6"/>
    </sheetView>
  </sheetViews>
  <sheetFormatPr defaultColWidth="9.33333333333333" defaultRowHeight="12.75"/>
  <cols>
    <col min="1" max="1" width="12.8285714285714" style="54" customWidth="1"/>
    <col min="2" max="2" width="38.8285714285714" style="54" customWidth="1"/>
    <col min="3" max="3" width="13.8285714285714" style="54" customWidth="1"/>
    <col min="4" max="6" width="13.8285714285714" style="55" customWidth="1"/>
    <col min="7" max="8" width="13.8285714285714" style="107" customWidth="1"/>
    <col min="9" max="9" width="13.8285714285714" style="55" customWidth="1"/>
    <col min="10" max="16384" width="9.33333333333333" style="55"/>
  </cols>
  <sheetData>
    <row r="1" ht="15.75" spans="1:1">
      <c r="A1" s="5" t="s">
        <v>203</v>
      </c>
    </row>
    <row r="2" ht="20.25" spans="1:9">
      <c r="A2" s="56" t="s">
        <v>204</v>
      </c>
      <c r="B2" s="56"/>
      <c r="C2" s="56"/>
      <c r="D2" s="108"/>
      <c r="E2" s="108"/>
      <c r="F2" s="108"/>
      <c r="G2" s="116"/>
      <c r="H2" s="116"/>
      <c r="I2" s="78"/>
    </row>
    <row r="3" s="105" customFormat="1" ht="14.25" spans="1:9">
      <c r="A3" s="94" t="s">
        <v>37</v>
      </c>
      <c r="B3" s="109"/>
      <c r="C3" s="109"/>
      <c r="D3" s="110"/>
      <c r="E3" s="117"/>
      <c r="F3" s="117"/>
      <c r="G3" s="118"/>
      <c r="H3" s="118"/>
      <c r="I3" s="94" t="s">
        <v>38</v>
      </c>
    </row>
    <row r="4" s="106" customFormat="1" ht="25" customHeight="1" spans="1:9">
      <c r="A4" s="59" t="s">
        <v>111</v>
      </c>
      <c r="B4" s="60" t="s">
        <v>112</v>
      </c>
      <c r="C4" s="111" t="s">
        <v>113</v>
      </c>
      <c r="D4" s="112" t="s">
        <v>114</v>
      </c>
      <c r="E4" s="112"/>
      <c r="F4" s="112"/>
      <c r="G4" s="112" t="s">
        <v>115</v>
      </c>
      <c r="H4" s="112"/>
      <c r="I4" s="112"/>
    </row>
    <row r="5" s="106" customFormat="1" ht="31.5" spans="1:9">
      <c r="A5" s="63"/>
      <c r="B5" s="64"/>
      <c r="C5" s="111"/>
      <c r="D5" s="112" t="s">
        <v>116</v>
      </c>
      <c r="E5" s="112" t="s">
        <v>117</v>
      </c>
      <c r="F5" s="112" t="s">
        <v>118</v>
      </c>
      <c r="G5" s="112" t="s">
        <v>116</v>
      </c>
      <c r="H5" s="62" t="s">
        <v>119</v>
      </c>
      <c r="I5" s="62" t="s">
        <v>120</v>
      </c>
    </row>
    <row r="6" s="51" customFormat="1" ht="22" customHeight="1" spans="1:9">
      <c r="A6" s="65"/>
      <c r="B6" s="70"/>
      <c r="C6" s="82"/>
      <c r="D6" s="82"/>
      <c r="E6" s="82"/>
      <c r="F6" s="82"/>
      <c r="G6" s="82"/>
      <c r="H6" s="82"/>
      <c r="I6" s="82"/>
    </row>
    <row r="7" s="51" customFormat="1" ht="22" customHeight="1" spans="1:9">
      <c r="A7" s="65"/>
      <c r="B7" s="68"/>
      <c r="C7" s="82"/>
      <c r="D7" s="82"/>
      <c r="E7" s="82"/>
      <c r="F7" s="82"/>
      <c r="G7" s="82"/>
      <c r="H7" s="82"/>
      <c r="I7" s="82"/>
    </row>
    <row r="8" s="52" customFormat="1" ht="22" customHeight="1" spans="1:9">
      <c r="A8" s="65"/>
      <c r="B8" s="68"/>
      <c r="C8" s="82"/>
      <c r="D8" s="82"/>
      <c r="E8" s="82"/>
      <c r="F8" s="82"/>
      <c r="G8" s="82"/>
      <c r="H8" s="82"/>
      <c r="I8" s="82"/>
    </row>
    <row r="9" s="52" customFormat="1" ht="22" customHeight="1" spans="1:9">
      <c r="A9" s="65"/>
      <c r="B9" s="68"/>
      <c r="C9" s="67"/>
      <c r="D9" s="67"/>
      <c r="E9" s="82"/>
      <c r="F9" s="82"/>
      <c r="G9" s="119"/>
      <c r="H9" s="82"/>
      <c r="I9" s="82"/>
    </row>
    <row r="10" s="52" customFormat="1" ht="22" customHeight="1" spans="1:9">
      <c r="A10" s="65"/>
      <c r="B10" s="68"/>
      <c r="C10" s="67"/>
      <c r="D10" s="67"/>
      <c r="E10" s="82"/>
      <c r="F10" s="82"/>
      <c r="G10" s="119"/>
      <c r="H10" s="82"/>
      <c r="I10" s="82"/>
    </row>
    <row r="11" s="52" customFormat="1" ht="22" customHeight="1" spans="1:9">
      <c r="A11" s="65"/>
      <c r="B11" s="70"/>
      <c r="C11" s="82"/>
      <c r="D11" s="82"/>
      <c r="E11" s="82"/>
      <c r="F11" s="82"/>
      <c r="G11" s="82"/>
      <c r="H11" s="82"/>
      <c r="I11" s="82"/>
    </row>
    <row r="12" s="52" customFormat="1" ht="22" customHeight="1" spans="1:9">
      <c r="A12" s="65"/>
      <c r="B12" s="68"/>
      <c r="C12" s="82"/>
      <c r="D12" s="82"/>
      <c r="E12" s="82"/>
      <c r="F12" s="82"/>
      <c r="G12" s="82"/>
      <c r="H12" s="82"/>
      <c r="I12" s="82"/>
    </row>
    <row r="13" s="52" customFormat="1" ht="22" customHeight="1" spans="1:9">
      <c r="A13" s="65"/>
      <c r="B13" s="68"/>
      <c r="C13" s="82"/>
      <c r="D13" s="82"/>
      <c r="E13" s="82"/>
      <c r="F13" s="82"/>
      <c r="G13" s="82"/>
      <c r="H13" s="82"/>
      <c r="I13" s="82"/>
    </row>
    <row r="14" s="52" customFormat="1" ht="22" customHeight="1" spans="1:9">
      <c r="A14" s="65"/>
      <c r="B14" s="68"/>
      <c r="C14" s="67"/>
      <c r="D14" s="67"/>
      <c r="E14" s="82"/>
      <c r="F14" s="82"/>
      <c r="G14" s="119"/>
      <c r="H14" s="82"/>
      <c r="I14" s="82"/>
    </row>
    <row r="15" s="52" customFormat="1" ht="22" customHeight="1" spans="1:9">
      <c r="A15" s="65"/>
      <c r="B15" s="68"/>
      <c r="C15" s="67"/>
      <c r="D15" s="67"/>
      <c r="E15" s="82"/>
      <c r="F15" s="82"/>
      <c r="G15" s="119"/>
      <c r="H15" s="82"/>
      <c r="I15" s="82"/>
    </row>
    <row r="16" s="52" customFormat="1" ht="22" customHeight="1" spans="1:9">
      <c r="A16" s="72"/>
      <c r="B16" s="72"/>
      <c r="C16" s="67"/>
      <c r="D16" s="67"/>
      <c r="E16" s="82"/>
      <c r="F16" s="82"/>
      <c r="G16" s="119"/>
      <c r="H16" s="120"/>
      <c r="I16" s="82"/>
    </row>
    <row r="17" s="52" customFormat="1" ht="22" customHeight="1" spans="1:9">
      <c r="A17" s="72"/>
      <c r="B17" s="72"/>
      <c r="C17" s="67"/>
      <c r="D17" s="67"/>
      <c r="E17" s="82"/>
      <c r="F17" s="82"/>
      <c r="G17" s="119"/>
      <c r="H17" s="120"/>
      <c r="I17" s="82"/>
    </row>
    <row r="18" s="52" customFormat="1" ht="22" customHeight="1" spans="1:9">
      <c r="A18" s="72"/>
      <c r="B18" s="72"/>
      <c r="C18" s="67"/>
      <c r="D18" s="67"/>
      <c r="E18" s="82"/>
      <c r="F18" s="82"/>
      <c r="G18" s="119"/>
      <c r="H18" s="120"/>
      <c r="I18" s="82"/>
    </row>
    <row r="19" s="52" customFormat="1" ht="22" customHeight="1" spans="1:9">
      <c r="A19" s="72"/>
      <c r="B19" s="72"/>
      <c r="C19" s="67"/>
      <c r="D19" s="67"/>
      <c r="E19" s="82"/>
      <c r="F19" s="82"/>
      <c r="G19" s="119"/>
      <c r="H19" s="120"/>
      <c r="I19" s="82"/>
    </row>
    <row r="20" s="52" customFormat="1" ht="22" customHeight="1" spans="1:9">
      <c r="A20" s="72"/>
      <c r="B20" s="72"/>
      <c r="C20" s="67"/>
      <c r="D20" s="67"/>
      <c r="E20" s="82"/>
      <c r="F20" s="82"/>
      <c r="G20" s="119"/>
      <c r="H20" s="120"/>
      <c r="I20" s="82"/>
    </row>
    <row r="21" s="53" customFormat="1" ht="25" customHeight="1" spans="1:9">
      <c r="A21" s="113" t="s">
        <v>88</v>
      </c>
      <c r="B21" s="113"/>
      <c r="C21" s="76">
        <f t="shared" ref="C21:I21" si="0">SUM(C6:C20)/4</f>
        <v>0</v>
      </c>
      <c r="D21" s="76">
        <f t="shared" si="0"/>
        <v>0</v>
      </c>
      <c r="E21" s="76">
        <f t="shared" si="0"/>
        <v>0</v>
      </c>
      <c r="F21" s="76">
        <f t="shared" si="0"/>
        <v>0</v>
      </c>
      <c r="G21" s="76">
        <f t="shared" si="0"/>
        <v>0</v>
      </c>
      <c r="H21" s="76">
        <f t="shared" si="0"/>
        <v>0</v>
      </c>
      <c r="I21" s="76">
        <f t="shared" si="0"/>
        <v>0</v>
      </c>
    </row>
    <row r="22" ht="20.25" spans="1:11">
      <c r="A22" s="77" t="s">
        <v>205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</row>
  </sheetData>
  <mergeCells count="8">
    <mergeCell ref="A2:I2"/>
    <mergeCell ref="D4:F4"/>
    <mergeCell ref="G4:I4"/>
    <mergeCell ref="A21:B21"/>
    <mergeCell ref="A22:K22"/>
    <mergeCell ref="A4:A5"/>
    <mergeCell ref="B4:B5"/>
    <mergeCell ref="C4:C5"/>
  </mergeCells>
  <printOptions horizontalCentered="1"/>
  <pageMargins left="0.42" right="0.42" top="0.56" bottom="0.42" header="0.28" footer="0.28"/>
  <pageSetup paperSize="9" scale="89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Zeros="0" workbookViewId="0">
      <pane xSplit="2" ySplit="5" topLeftCell="C10" activePane="bottomRight" state="frozen"/>
      <selection/>
      <selection pane="topRight"/>
      <selection pane="bottomLeft"/>
      <selection pane="bottomRight" activeCell="B10" sqref="B10"/>
    </sheetView>
  </sheetViews>
  <sheetFormatPr defaultColWidth="9.33333333333333" defaultRowHeight="12.75"/>
  <cols>
    <col min="1" max="1" width="12.8285714285714" style="54" customWidth="1"/>
    <col min="2" max="2" width="38.8285714285714" style="54" customWidth="1"/>
    <col min="3" max="3" width="13.8285714285714" style="54" customWidth="1"/>
    <col min="4" max="6" width="13.8285714285714" style="55" customWidth="1"/>
    <col min="7" max="8" width="13.8285714285714" style="107" customWidth="1"/>
    <col min="9" max="9" width="13.8285714285714" style="55" customWidth="1"/>
    <col min="10" max="16384" width="9.33333333333333" style="55"/>
  </cols>
  <sheetData>
    <row r="1" ht="15.75" spans="1:1">
      <c r="A1" s="5" t="s">
        <v>206</v>
      </c>
    </row>
    <row r="2" ht="20.25" spans="1:9">
      <c r="A2" s="56" t="s">
        <v>207</v>
      </c>
      <c r="B2" s="56"/>
      <c r="C2" s="56"/>
      <c r="D2" s="108"/>
      <c r="E2" s="108"/>
      <c r="F2" s="108"/>
      <c r="G2" s="116"/>
      <c r="H2" s="116"/>
      <c r="I2" s="78"/>
    </row>
    <row r="3" s="105" customFormat="1" ht="14.25" spans="1:9">
      <c r="A3" s="94" t="s">
        <v>37</v>
      </c>
      <c r="B3" s="109"/>
      <c r="C3" s="109"/>
      <c r="D3" s="110"/>
      <c r="E3" s="117"/>
      <c r="F3" s="117"/>
      <c r="G3" s="118"/>
      <c r="H3" s="118"/>
      <c r="I3" s="94" t="s">
        <v>38</v>
      </c>
    </row>
    <row r="4" s="106" customFormat="1" ht="25" customHeight="1" spans="1:9">
      <c r="A4" s="59" t="s">
        <v>111</v>
      </c>
      <c r="B4" s="60" t="s">
        <v>112</v>
      </c>
      <c r="C4" s="111" t="s">
        <v>113</v>
      </c>
      <c r="D4" s="112" t="s">
        <v>114</v>
      </c>
      <c r="E4" s="112"/>
      <c r="F4" s="112"/>
      <c r="G4" s="112" t="s">
        <v>115</v>
      </c>
      <c r="H4" s="112"/>
      <c r="I4" s="112"/>
    </row>
    <row r="5" s="106" customFormat="1" ht="31.5" spans="1:9">
      <c r="A5" s="63"/>
      <c r="B5" s="64"/>
      <c r="C5" s="111"/>
      <c r="D5" s="112" t="s">
        <v>116</v>
      </c>
      <c r="E5" s="112" t="s">
        <v>117</v>
      </c>
      <c r="F5" s="112" t="s">
        <v>118</v>
      </c>
      <c r="G5" s="112" t="s">
        <v>116</v>
      </c>
      <c r="H5" s="62" t="s">
        <v>119</v>
      </c>
      <c r="I5" s="62" t="s">
        <v>120</v>
      </c>
    </row>
    <row r="6" s="51" customFormat="1" ht="25" customHeight="1" spans="1:9">
      <c r="A6" s="65"/>
      <c r="B6" s="70" t="s">
        <v>208</v>
      </c>
      <c r="C6" s="82"/>
      <c r="D6" s="82"/>
      <c r="E6" s="82"/>
      <c r="F6" s="82"/>
      <c r="G6" s="82"/>
      <c r="H6" s="82"/>
      <c r="I6" s="82"/>
    </row>
    <row r="7" s="51" customFormat="1" ht="25" customHeight="1" spans="1:9">
      <c r="A7" s="65"/>
      <c r="B7" s="68"/>
      <c r="C7" s="82"/>
      <c r="D7" s="82"/>
      <c r="E7" s="82"/>
      <c r="F7" s="82"/>
      <c r="G7" s="82"/>
      <c r="H7" s="82"/>
      <c r="I7" s="82"/>
    </row>
    <row r="8" s="52" customFormat="1" ht="25" customHeight="1" spans="1:9">
      <c r="A8" s="65"/>
      <c r="B8" s="68"/>
      <c r="C8" s="82"/>
      <c r="D8" s="82"/>
      <c r="E8" s="82"/>
      <c r="F8" s="82"/>
      <c r="G8" s="82"/>
      <c r="H8" s="82"/>
      <c r="I8" s="82"/>
    </row>
    <row r="9" s="52" customFormat="1" ht="25" customHeight="1" spans="1:9">
      <c r="A9" s="65"/>
      <c r="B9" s="68"/>
      <c r="C9" s="67"/>
      <c r="D9" s="67"/>
      <c r="E9" s="82"/>
      <c r="F9" s="82"/>
      <c r="G9" s="119"/>
      <c r="H9" s="82"/>
      <c r="I9" s="82"/>
    </row>
    <row r="10" s="52" customFormat="1" ht="25" customHeight="1" spans="1:9">
      <c r="A10" s="65"/>
      <c r="B10" s="68"/>
      <c r="C10" s="67"/>
      <c r="D10" s="67"/>
      <c r="E10" s="82"/>
      <c r="F10" s="82"/>
      <c r="G10" s="119"/>
      <c r="H10" s="82"/>
      <c r="I10" s="82"/>
    </row>
    <row r="11" s="52" customFormat="1" ht="25" customHeight="1" spans="1:9">
      <c r="A11" s="65"/>
      <c r="B11" s="70"/>
      <c r="C11" s="82"/>
      <c r="D11" s="82"/>
      <c r="E11" s="82"/>
      <c r="F11" s="82"/>
      <c r="G11" s="82"/>
      <c r="H11" s="82"/>
      <c r="I11" s="82"/>
    </row>
    <row r="12" s="52" customFormat="1" ht="25" customHeight="1" spans="1:9">
      <c r="A12" s="65"/>
      <c r="B12" s="68"/>
      <c r="C12" s="82"/>
      <c r="D12" s="82"/>
      <c r="E12" s="82"/>
      <c r="F12" s="82"/>
      <c r="G12" s="82"/>
      <c r="H12" s="82"/>
      <c r="I12" s="82"/>
    </row>
    <row r="13" s="52" customFormat="1" ht="25" customHeight="1" spans="1:9">
      <c r="A13" s="65"/>
      <c r="B13" s="68"/>
      <c r="C13" s="82"/>
      <c r="D13" s="82"/>
      <c r="E13" s="82"/>
      <c r="F13" s="82"/>
      <c r="G13" s="82"/>
      <c r="H13" s="82"/>
      <c r="I13" s="82"/>
    </row>
    <row r="14" s="52" customFormat="1" ht="25" customHeight="1" spans="1:9">
      <c r="A14" s="65"/>
      <c r="B14" s="68"/>
      <c r="C14" s="67"/>
      <c r="D14" s="67"/>
      <c r="E14" s="82"/>
      <c r="F14" s="82"/>
      <c r="G14" s="119"/>
      <c r="H14" s="82"/>
      <c r="I14" s="82"/>
    </row>
    <row r="15" s="52" customFormat="1" ht="25" customHeight="1" spans="1:9">
      <c r="A15" s="65"/>
      <c r="B15" s="68"/>
      <c r="C15" s="67"/>
      <c r="D15" s="67"/>
      <c r="E15" s="82"/>
      <c r="F15" s="82"/>
      <c r="G15" s="119"/>
      <c r="H15" s="82"/>
      <c r="I15" s="82"/>
    </row>
    <row r="16" s="52" customFormat="1" ht="25" customHeight="1" spans="1:9">
      <c r="A16" s="72"/>
      <c r="B16" s="72"/>
      <c r="C16" s="67"/>
      <c r="D16" s="67"/>
      <c r="E16" s="82"/>
      <c r="F16" s="82"/>
      <c r="G16" s="119"/>
      <c r="H16" s="120"/>
      <c r="I16" s="82"/>
    </row>
    <row r="17" s="52" customFormat="1" ht="25" customHeight="1" spans="1:9">
      <c r="A17" s="72"/>
      <c r="B17" s="72"/>
      <c r="C17" s="67">
        <f t="shared" ref="C17:C20" si="0">SUM(E17:G17)</f>
        <v>0</v>
      </c>
      <c r="D17" s="67">
        <f t="shared" ref="D17:D20" si="1">SUM(E17:F17)</f>
        <v>0</v>
      </c>
      <c r="E17" s="82"/>
      <c r="F17" s="82"/>
      <c r="G17" s="119">
        <f t="shared" ref="G17:G20" si="2">SUM(H17:I17)</f>
        <v>0</v>
      </c>
      <c r="H17" s="120"/>
      <c r="I17" s="82"/>
    </row>
    <row r="18" s="52" customFormat="1" ht="25" customHeight="1" spans="1:9">
      <c r="A18" s="72"/>
      <c r="B18" s="72"/>
      <c r="C18" s="67">
        <f t="shared" si="0"/>
        <v>0</v>
      </c>
      <c r="D18" s="67">
        <f t="shared" si="1"/>
        <v>0</v>
      </c>
      <c r="E18" s="82"/>
      <c r="F18" s="82"/>
      <c r="G18" s="119">
        <f t="shared" si="2"/>
        <v>0</v>
      </c>
      <c r="H18" s="120"/>
      <c r="I18" s="82"/>
    </row>
    <row r="19" s="52" customFormat="1" ht="25" customHeight="1" spans="1:9">
      <c r="A19" s="72"/>
      <c r="B19" s="72"/>
      <c r="C19" s="67">
        <f t="shared" si="0"/>
        <v>0</v>
      </c>
      <c r="D19" s="67">
        <f t="shared" si="1"/>
        <v>0</v>
      </c>
      <c r="E19" s="82"/>
      <c r="F19" s="82"/>
      <c r="G19" s="119">
        <f t="shared" si="2"/>
        <v>0</v>
      </c>
      <c r="H19" s="120"/>
      <c r="I19" s="82"/>
    </row>
    <row r="20" s="52" customFormat="1" ht="25" customHeight="1" spans="1:9">
      <c r="A20" s="72"/>
      <c r="B20" s="72"/>
      <c r="C20" s="67">
        <f t="shared" si="0"/>
        <v>0</v>
      </c>
      <c r="D20" s="67">
        <f t="shared" si="1"/>
        <v>0</v>
      </c>
      <c r="E20" s="82"/>
      <c r="F20" s="82"/>
      <c r="G20" s="119">
        <f t="shared" si="2"/>
        <v>0</v>
      </c>
      <c r="H20" s="120"/>
      <c r="I20" s="82"/>
    </row>
    <row r="21" s="53" customFormat="1" ht="25" customHeight="1" spans="1:9">
      <c r="A21" s="113" t="s">
        <v>88</v>
      </c>
      <c r="B21" s="113"/>
      <c r="C21" s="76">
        <f t="shared" ref="C21:I21" si="3">SUM(C6:C20)/4</f>
        <v>0</v>
      </c>
      <c r="D21" s="76">
        <f t="shared" si="3"/>
        <v>0</v>
      </c>
      <c r="E21" s="76">
        <f t="shared" si="3"/>
        <v>0</v>
      </c>
      <c r="F21" s="76">
        <f t="shared" si="3"/>
        <v>0</v>
      </c>
      <c r="G21" s="76">
        <f t="shared" si="3"/>
        <v>0</v>
      </c>
      <c r="H21" s="76">
        <f t="shared" si="3"/>
        <v>0</v>
      </c>
      <c r="I21" s="76">
        <f t="shared" si="3"/>
        <v>0</v>
      </c>
    </row>
    <row r="22" ht="20.25" spans="1:9">
      <c r="A22" s="114" t="s">
        <v>209</v>
      </c>
      <c r="B22" s="115"/>
      <c r="C22" s="115"/>
      <c r="D22" s="115"/>
      <c r="E22" s="115"/>
      <c r="F22" s="115"/>
      <c r="G22" s="115"/>
      <c r="H22" s="115"/>
      <c r="I22" s="115"/>
    </row>
  </sheetData>
  <mergeCells count="8">
    <mergeCell ref="A2:I2"/>
    <mergeCell ref="D4:F4"/>
    <mergeCell ref="G4:I4"/>
    <mergeCell ref="A21:B21"/>
    <mergeCell ref="A22:I22"/>
    <mergeCell ref="A4:A5"/>
    <mergeCell ref="B4:B5"/>
    <mergeCell ref="C4:C5"/>
  </mergeCells>
  <printOptions horizontalCentered="1"/>
  <pageMargins left="0.42" right="0.42" top="0.56" bottom="0.42" header="0.28" footer="0.28"/>
  <pageSetup paperSize="9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pane xSplit="1" ySplit="4" topLeftCell="C5" activePane="bottomRight" state="frozen"/>
      <selection/>
      <selection pane="topRight"/>
      <selection pane="bottomLeft"/>
      <selection pane="bottomRight" activeCell="K9" sqref="K9"/>
    </sheetView>
  </sheetViews>
  <sheetFormatPr defaultColWidth="9.33333333333333" defaultRowHeight="12.75" outlineLevelCol="5"/>
  <cols>
    <col min="1" max="1" width="38.8285714285714" style="55" customWidth="1"/>
    <col min="2" max="4" width="19.8285714285714" style="55" customWidth="1"/>
    <col min="5" max="5" width="17.8285714285714" style="55" customWidth="1"/>
    <col min="6" max="6" width="35.8285714285714" style="93" customWidth="1"/>
    <col min="7" max="16384" width="9.33333333333333" style="55"/>
  </cols>
  <sheetData>
    <row r="1" ht="15.75" spans="1:1">
      <c r="A1" s="5" t="s">
        <v>210</v>
      </c>
    </row>
    <row r="2" s="89" customFormat="1" ht="20.25" spans="1:6">
      <c r="A2" s="56" t="s">
        <v>211</v>
      </c>
      <c r="B2" s="56"/>
      <c r="C2" s="56"/>
      <c r="D2" s="56"/>
      <c r="E2" s="56"/>
      <c r="F2" s="56"/>
    </row>
    <row r="3" ht="14.25" spans="1:6">
      <c r="A3" s="94" t="s">
        <v>37</v>
      </c>
      <c r="B3" s="95"/>
      <c r="C3" s="96"/>
      <c r="D3" s="96"/>
      <c r="E3" s="96"/>
      <c r="F3" s="79" t="s">
        <v>38</v>
      </c>
    </row>
    <row r="4" s="90" customFormat="1" ht="47.25" spans="1:6">
      <c r="A4" s="86" t="s">
        <v>212</v>
      </c>
      <c r="B4" s="86" t="s">
        <v>213</v>
      </c>
      <c r="C4" s="86" t="s">
        <v>214</v>
      </c>
      <c r="D4" s="86" t="s">
        <v>215</v>
      </c>
      <c r="E4" s="86" t="s">
        <v>216</v>
      </c>
      <c r="F4" s="86" t="s">
        <v>217</v>
      </c>
    </row>
    <row r="5" s="52" customFormat="1" ht="28" customHeight="1" spans="1:6">
      <c r="A5" s="66" t="s">
        <v>218</v>
      </c>
      <c r="B5" s="82">
        <v>0</v>
      </c>
      <c r="C5" s="82">
        <v>0</v>
      </c>
      <c r="D5" s="97">
        <f>C5-B5</f>
        <v>0</v>
      </c>
      <c r="E5" s="101">
        <f>IF(B5=0,0,D5/B5)</f>
        <v>0</v>
      </c>
      <c r="F5" s="102"/>
    </row>
    <row r="6" s="52" customFormat="1" ht="35" customHeight="1" spans="1:6">
      <c r="A6" s="66" t="s">
        <v>219</v>
      </c>
      <c r="B6" s="82">
        <v>2</v>
      </c>
      <c r="C6" s="82">
        <v>2</v>
      </c>
      <c r="D6" s="97">
        <f>C6-B6</f>
        <v>0</v>
      </c>
      <c r="E6" s="101">
        <f t="shared" ref="E6:E11" si="0">IF(B6=0,0,D6/B6)</f>
        <v>0</v>
      </c>
      <c r="F6" s="102"/>
    </row>
    <row r="7" s="52" customFormat="1" ht="28" customHeight="1" spans="1:6">
      <c r="A7" s="66" t="s">
        <v>220</v>
      </c>
      <c r="B7" s="97">
        <f>SUM(B8:B9)</f>
        <v>9.25</v>
      </c>
      <c r="C7" s="97">
        <f>SUM(C8:C9)</f>
        <v>9.25</v>
      </c>
      <c r="D7" s="97">
        <f>C7-B7</f>
        <v>0</v>
      </c>
      <c r="E7" s="101">
        <f t="shared" si="0"/>
        <v>0</v>
      </c>
      <c r="F7" s="103"/>
    </row>
    <row r="8" s="52" customFormat="1" ht="28" customHeight="1" spans="1:6">
      <c r="A8" s="98" t="s">
        <v>221</v>
      </c>
      <c r="B8" s="82">
        <v>9.25</v>
      </c>
      <c r="C8" s="82">
        <v>9.25</v>
      </c>
      <c r="D8" s="97">
        <f>C8-B8</f>
        <v>0</v>
      </c>
      <c r="E8" s="101">
        <f t="shared" si="0"/>
        <v>0</v>
      </c>
      <c r="F8" s="102"/>
    </row>
    <row r="9" s="91" customFormat="1" ht="93" customHeight="1" spans="1:6">
      <c r="A9" s="98" t="s">
        <v>222</v>
      </c>
      <c r="B9" s="82"/>
      <c r="C9" s="82"/>
      <c r="D9" s="97"/>
      <c r="E9" s="101"/>
      <c r="F9" s="102" t="s">
        <v>223</v>
      </c>
    </row>
    <row r="10" s="91" customFormat="1" ht="28" customHeight="1" spans="1:6">
      <c r="A10" s="98"/>
      <c r="B10" s="82"/>
      <c r="C10" s="82"/>
      <c r="D10" s="97"/>
      <c r="E10" s="101"/>
      <c r="F10" s="102"/>
    </row>
    <row r="11" s="92" customFormat="1" ht="28" customHeight="1" spans="1:6">
      <c r="A11" s="87" t="s">
        <v>88</v>
      </c>
      <c r="B11" s="99">
        <f>B5+B6+B7</f>
        <v>11.25</v>
      </c>
      <c r="C11" s="99">
        <f>C5+C6+C7</f>
        <v>11.25</v>
      </c>
      <c r="D11" s="99">
        <f>D5+D6+D7</f>
        <v>0</v>
      </c>
      <c r="E11" s="101">
        <f t="shared" si="0"/>
        <v>0</v>
      </c>
      <c r="F11" s="102"/>
    </row>
    <row r="12" s="91" customFormat="1" ht="14.25" spans="1:6">
      <c r="A12" s="100" t="s">
        <v>224</v>
      </c>
      <c r="F12" s="104"/>
    </row>
  </sheetData>
  <mergeCells count="2">
    <mergeCell ref="A2:F2"/>
    <mergeCell ref="C3:E3"/>
  </mergeCells>
  <printOptions horizontalCentered="1"/>
  <pageMargins left="0.42" right="0.42" top="1.29861111111111" bottom="0.42" header="0.28" footer="0.28"/>
  <pageSetup paperSize="9" scale="97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Zeros="0" workbookViewId="0">
      <selection activeCell="A26" sqref="A26"/>
    </sheetView>
  </sheetViews>
  <sheetFormatPr defaultColWidth="8.88571428571429" defaultRowHeight="12.75" outlineLevelCol="4"/>
  <cols>
    <col min="1" max="1" width="50.8285714285714" customWidth="1"/>
    <col min="2" max="5" width="22.8285714285714" customWidth="1"/>
    <col min="6" max="16384" width="27.2190476190476" customWidth="1"/>
  </cols>
  <sheetData>
    <row r="1" ht="15.75" spans="1:1">
      <c r="A1" s="5" t="s">
        <v>225</v>
      </c>
    </row>
    <row r="2" ht="20.25" spans="1:5">
      <c r="A2" s="56" t="s">
        <v>226</v>
      </c>
      <c r="B2" s="56"/>
      <c r="C2" s="56"/>
      <c r="D2" s="56"/>
      <c r="E2" s="56"/>
    </row>
    <row r="3" s="52" customFormat="1" ht="14.25" spans="1:5">
      <c r="A3" s="84"/>
      <c r="B3" s="84"/>
      <c r="C3" s="84"/>
      <c r="D3" s="85"/>
      <c r="E3" s="79" t="s">
        <v>38</v>
      </c>
    </row>
    <row r="4" s="83" customFormat="1" ht="30" customHeight="1" spans="1:5">
      <c r="A4" s="86" t="s">
        <v>85</v>
      </c>
      <c r="B4" s="86" t="s">
        <v>227</v>
      </c>
      <c r="C4" s="86"/>
      <c r="D4" s="86"/>
      <c r="E4" s="86"/>
    </row>
    <row r="5" s="83" customFormat="1" ht="30" customHeight="1" spans="1:5">
      <c r="A5" s="86"/>
      <c r="B5" s="86" t="s">
        <v>88</v>
      </c>
      <c r="C5" s="86" t="s">
        <v>228</v>
      </c>
      <c r="D5" s="86" t="s">
        <v>229</v>
      </c>
      <c r="E5" s="86" t="s">
        <v>230</v>
      </c>
    </row>
    <row r="6" s="52" customFormat="1" ht="25" customHeight="1" spans="1:5">
      <c r="A6" s="66" t="s">
        <v>92</v>
      </c>
      <c r="B6" s="82">
        <f>SUM(C6:E6)</f>
        <v>30</v>
      </c>
      <c r="C6" s="82">
        <v>30</v>
      </c>
      <c r="D6" s="82"/>
      <c r="E6" s="82"/>
    </row>
    <row r="7" s="52" customFormat="1" ht="25" customHeight="1" spans="1:5">
      <c r="A7" s="66"/>
      <c r="B7" s="82">
        <f>SUM(C7:E7)</f>
        <v>0</v>
      </c>
      <c r="C7" s="82"/>
      <c r="D7" s="82"/>
      <c r="E7" s="82"/>
    </row>
    <row r="8" s="52" customFormat="1" ht="25" customHeight="1" spans="1:5">
      <c r="A8" s="66"/>
      <c r="B8" s="82">
        <f>SUM(C8:E8)</f>
        <v>0</v>
      </c>
      <c r="C8" s="82"/>
      <c r="D8" s="82"/>
      <c r="E8" s="82"/>
    </row>
    <row r="9" s="52" customFormat="1" ht="25" customHeight="1" spans="1:5">
      <c r="A9" s="66"/>
      <c r="B9" s="82">
        <f>SUM(C9:E9)</f>
        <v>0</v>
      </c>
      <c r="C9" s="82"/>
      <c r="D9" s="82"/>
      <c r="E9" s="82"/>
    </row>
    <row r="10" s="53" customFormat="1" ht="25" customHeight="1" spans="1:5">
      <c r="A10" s="87" t="s">
        <v>88</v>
      </c>
      <c r="B10" s="88">
        <f>SUM(B6:B9)</f>
        <v>30</v>
      </c>
      <c r="C10" s="88">
        <f>SUM(C6:C9)</f>
        <v>30</v>
      </c>
      <c r="D10" s="88">
        <f>SUM(D6:D9)</f>
        <v>0</v>
      </c>
      <c r="E10" s="88">
        <f>SUM(E6:E9)</f>
        <v>0</v>
      </c>
    </row>
  </sheetData>
  <mergeCells count="4">
    <mergeCell ref="A2:E2"/>
    <mergeCell ref="A3:C3"/>
    <mergeCell ref="B4:E4"/>
    <mergeCell ref="A4:A5"/>
  </mergeCells>
  <printOptions horizontalCentered="1"/>
  <pageMargins left="0.42" right="0.42" top="0.56" bottom="0.42" header="0.28" footer="0.28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2"/>
  <sheetViews>
    <sheetView showZeros="0" workbookViewId="0">
      <pane xSplit="2" ySplit="5" topLeftCell="C8" activePane="bottomRight" state="frozen"/>
      <selection/>
      <selection pane="topRight"/>
      <selection pane="bottomLeft"/>
      <selection pane="bottomRight" activeCell="A22" sqref="A22:K22"/>
    </sheetView>
  </sheetViews>
  <sheetFormatPr defaultColWidth="9.33333333333333" defaultRowHeight="12.75"/>
  <cols>
    <col min="1" max="1" width="12.8285714285714" style="54" customWidth="1"/>
    <col min="2" max="2" width="50.8285714285714" style="54" customWidth="1"/>
    <col min="3" max="3" width="20.8285714285714" style="54" customWidth="1"/>
    <col min="4" max="6" width="15.8285714285714" style="54" customWidth="1"/>
    <col min="7" max="7" width="15.8285714285714" style="55" customWidth="1"/>
    <col min="8" max="251" width="9.33333333333333" style="55"/>
  </cols>
  <sheetData>
    <row r="1" ht="15.75" spans="1:1">
      <c r="A1" s="5" t="s">
        <v>231</v>
      </c>
    </row>
    <row r="2" ht="20.25" spans="1:7">
      <c r="A2" s="56" t="s">
        <v>232</v>
      </c>
      <c r="B2" s="56"/>
      <c r="C2" s="56"/>
      <c r="D2" s="56"/>
      <c r="E2" s="56"/>
      <c r="F2" s="56"/>
      <c r="G2" s="78"/>
    </row>
    <row r="3" ht="14.25" spans="1:7">
      <c r="A3" s="57"/>
      <c r="B3" s="58"/>
      <c r="C3" s="58"/>
      <c r="D3" s="58"/>
      <c r="E3" s="58"/>
      <c r="F3" s="58"/>
      <c r="G3" s="79" t="s">
        <v>38</v>
      </c>
    </row>
    <row r="4" s="50" customFormat="1" ht="25" customHeight="1" spans="1:7">
      <c r="A4" s="59" t="s">
        <v>111</v>
      </c>
      <c r="B4" s="60" t="s">
        <v>112</v>
      </c>
      <c r="C4" s="61" t="s">
        <v>233</v>
      </c>
      <c r="D4" s="62" t="s">
        <v>234</v>
      </c>
      <c r="E4" s="62"/>
      <c r="F4" s="62"/>
      <c r="G4" s="80"/>
    </row>
    <row r="5" s="50" customFormat="1" ht="30" customHeight="1" spans="1:7">
      <c r="A5" s="63"/>
      <c r="B5" s="64"/>
      <c r="C5" s="61"/>
      <c r="D5" s="61" t="s">
        <v>88</v>
      </c>
      <c r="E5" s="61" t="s">
        <v>235</v>
      </c>
      <c r="F5" s="81" t="s">
        <v>236</v>
      </c>
      <c r="G5" s="81" t="s">
        <v>237</v>
      </c>
    </row>
    <row r="6" s="51" customFormat="1" ht="25" customHeight="1" spans="1:251">
      <c r="A6" s="65"/>
      <c r="B6" s="66" t="s">
        <v>208</v>
      </c>
      <c r="C6" s="67"/>
      <c r="D6" s="67"/>
      <c r="E6" s="82"/>
      <c r="F6" s="82"/>
      <c r="G6" s="8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</row>
    <row r="7" s="51" customFormat="1" ht="25" customHeight="1" spans="1:251">
      <c r="A7" s="65"/>
      <c r="B7" s="68"/>
      <c r="C7" s="67"/>
      <c r="D7" s="67"/>
      <c r="E7" s="82"/>
      <c r="F7" s="82"/>
      <c r="G7" s="8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</row>
    <row r="8" s="52" customFormat="1" ht="25" customHeight="1" spans="1:7">
      <c r="A8" s="65"/>
      <c r="B8" s="68"/>
      <c r="C8" s="67"/>
      <c r="D8" s="67"/>
      <c r="E8" s="82"/>
      <c r="F8" s="82"/>
      <c r="G8" s="82"/>
    </row>
    <row r="9" s="52" customFormat="1" ht="25" customHeight="1" spans="1:7">
      <c r="A9" s="65"/>
      <c r="B9" s="68"/>
      <c r="C9" s="69"/>
      <c r="D9" s="67"/>
      <c r="E9" s="82"/>
      <c r="F9" s="82"/>
      <c r="G9" s="82"/>
    </row>
    <row r="10" s="52" customFormat="1" ht="25" customHeight="1" spans="1:7">
      <c r="A10" s="65"/>
      <c r="B10" s="68"/>
      <c r="C10" s="69"/>
      <c r="D10" s="67"/>
      <c r="E10" s="82"/>
      <c r="F10" s="82"/>
      <c r="G10" s="82"/>
    </row>
    <row r="11" s="52" customFormat="1" ht="25" customHeight="1" spans="1:7">
      <c r="A11" s="65"/>
      <c r="B11" s="70"/>
      <c r="C11" s="71"/>
      <c r="D11" s="67"/>
      <c r="E11" s="82"/>
      <c r="F11" s="82"/>
      <c r="G11" s="82"/>
    </row>
    <row r="12" s="52" customFormat="1" ht="25" customHeight="1" spans="1:7">
      <c r="A12" s="65"/>
      <c r="B12" s="68"/>
      <c r="C12" s="67"/>
      <c r="D12" s="67"/>
      <c r="E12" s="82"/>
      <c r="F12" s="82"/>
      <c r="G12" s="82"/>
    </row>
    <row r="13" s="52" customFormat="1" ht="25" customHeight="1" spans="1:7">
      <c r="A13" s="65"/>
      <c r="B13" s="68"/>
      <c r="C13" s="67"/>
      <c r="D13" s="67"/>
      <c r="E13" s="82"/>
      <c r="F13" s="82"/>
      <c r="G13" s="82"/>
    </row>
    <row r="14" s="52" customFormat="1" ht="25" customHeight="1" spans="1:7">
      <c r="A14" s="65"/>
      <c r="B14" s="68"/>
      <c r="C14" s="69"/>
      <c r="D14" s="67"/>
      <c r="E14" s="82"/>
      <c r="F14" s="82"/>
      <c r="G14" s="82"/>
    </row>
    <row r="15" s="52" customFormat="1" ht="25" customHeight="1" spans="1:7">
      <c r="A15" s="65"/>
      <c r="B15" s="68"/>
      <c r="C15" s="69"/>
      <c r="D15" s="67"/>
      <c r="E15" s="82"/>
      <c r="F15" s="82"/>
      <c r="G15" s="82"/>
    </row>
    <row r="16" s="52" customFormat="1" ht="25" customHeight="1" spans="1:7">
      <c r="A16" s="72"/>
      <c r="B16" s="72"/>
      <c r="C16" s="71"/>
      <c r="D16" s="67"/>
      <c r="E16" s="82"/>
      <c r="F16" s="82"/>
      <c r="G16" s="82"/>
    </row>
    <row r="17" s="52" customFormat="1" ht="25" customHeight="1" spans="1:7">
      <c r="A17" s="72"/>
      <c r="B17" s="72"/>
      <c r="C17" s="71"/>
      <c r="D17" s="67"/>
      <c r="E17" s="82"/>
      <c r="F17" s="82"/>
      <c r="G17" s="82"/>
    </row>
    <row r="18" s="52" customFormat="1" ht="25" customHeight="1" spans="1:7">
      <c r="A18" s="72"/>
      <c r="B18" s="72"/>
      <c r="C18" s="71"/>
      <c r="D18" s="67"/>
      <c r="E18" s="82"/>
      <c r="F18" s="82"/>
      <c r="G18" s="82"/>
    </row>
    <row r="19" s="52" customFormat="1" ht="25" customHeight="1" spans="1:7">
      <c r="A19" s="72"/>
      <c r="B19" s="72"/>
      <c r="C19" s="71"/>
      <c r="D19" s="67"/>
      <c r="E19" s="82"/>
      <c r="F19" s="82"/>
      <c r="G19" s="82"/>
    </row>
    <row r="20" s="52" customFormat="1" ht="25" customHeight="1" spans="1:7">
      <c r="A20" s="72"/>
      <c r="B20" s="72"/>
      <c r="C20" s="71"/>
      <c r="D20" s="67"/>
      <c r="E20" s="82"/>
      <c r="F20" s="82"/>
      <c r="G20" s="82"/>
    </row>
    <row r="21" s="53" customFormat="1" ht="25" customHeight="1" spans="1:7">
      <c r="A21" s="73"/>
      <c r="B21" s="74"/>
      <c r="C21" s="75"/>
      <c r="D21" s="76"/>
      <c r="E21" s="76"/>
      <c r="F21" s="76"/>
      <c r="G21" s="76"/>
    </row>
    <row r="22" ht="20.25" spans="1:11">
      <c r="A22" s="77" t="s">
        <v>238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</row>
  </sheetData>
  <mergeCells count="7">
    <mergeCell ref="A2:G2"/>
    <mergeCell ref="D4:G4"/>
    <mergeCell ref="A21:C21"/>
    <mergeCell ref="A22:K22"/>
    <mergeCell ref="A4:A5"/>
    <mergeCell ref="B4:B5"/>
    <mergeCell ref="C4:C5"/>
  </mergeCells>
  <printOptions horizontalCentered="1"/>
  <pageMargins left="0.42" right="0.42" top="0.56" bottom="0.42" header="0.28" footer="0.28"/>
  <pageSetup paperSize="9" orientation="landscape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pane xSplit="2" ySplit="3" topLeftCell="C18" activePane="bottomRight" state="frozen"/>
      <selection/>
      <selection pane="topRight"/>
      <selection pane="bottomLeft"/>
      <selection pane="bottomRight" activeCell="F19" sqref="F19"/>
    </sheetView>
  </sheetViews>
  <sheetFormatPr defaultColWidth="12" defaultRowHeight="15.75" outlineLevelCol="6"/>
  <cols>
    <col min="1" max="1" width="5.1047619047619" style="22" customWidth="1"/>
    <col min="2" max="2" width="8.78095238095238" style="22" customWidth="1"/>
    <col min="3" max="3" width="16.6666666666667" style="22" customWidth="1"/>
    <col min="4" max="4" width="20" style="22" customWidth="1"/>
    <col min="5" max="5" width="9.82857142857143" style="22" customWidth="1"/>
    <col min="6" max="6" width="22.6666666666667" style="22" customWidth="1"/>
    <col min="7" max="7" width="19.6666666666667" style="22" customWidth="1"/>
    <col min="8" max="16384" width="12" style="22"/>
  </cols>
  <sheetData>
    <row r="1" s="22" customFormat="1" spans="1:3">
      <c r="A1" s="5" t="s">
        <v>239</v>
      </c>
      <c r="B1" s="24"/>
      <c r="C1" s="24"/>
    </row>
    <row r="2" s="2" customFormat="1" ht="27.75" customHeight="1" spans="1:7">
      <c r="A2" s="25" t="s">
        <v>240</v>
      </c>
      <c r="B2" s="25"/>
      <c r="C2" s="25"/>
      <c r="D2" s="25"/>
      <c r="E2" s="25"/>
      <c r="F2" s="25"/>
      <c r="G2" s="25"/>
    </row>
    <row r="3" s="2" customFormat="1" ht="20.25" customHeight="1" spans="1:7">
      <c r="A3" s="26"/>
      <c r="B3" s="26"/>
      <c r="C3" s="26"/>
      <c r="D3" s="26"/>
      <c r="E3" s="26"/>
      <c r="F3" s="26"/>
      <c r="G3" s="26"/>
    </row>
    <row r="4" s="23" customFormat="1" ht="22.5" customHeight="1" spans="1:7">
      <c r="A4" s="27" t="s">
        <v>241</v>
      </c>
      <c r="B4" s="28"/>
      <c r="C4" s="28"/>
      <c r="D4" s="29"/>
      <c r="E4" s="29" t="s">
        <v>242</v>
      </c>
      <c r="F4" s="43">
        <v>44959</v>
      </c>
      <c r="G4" s="29"/>
    </row>
    <row r="5" s="23" customFormat="1" ht="30" customHeight="1" spans="1:7">
      <c r="A5" s="30" t="s">
        <v>243</v>
      </c>
      <c r="B5" s="30"/>
      <c r="C5" s="31"/>
      <c r="D5" s="31"/>
      <c r="E5" s="31"/>
      <c r="F5" s="31"/>
      <c r="G5" s="31"/>
    </row>
    <row r="6" s="23" customFormat="1" ht="16.5" customHeight="1" spans="1:7">
      <c r="A6" s="32" t="s">
        <v>244</v>
      </c>
      <c r="B6" s="32"/>
      <c r="C6" s="33" t="s">
        <v>245</v>
      </c>
      <c r="D6" s="33"/>
      <c r="E6" s="33"/>
      <c r="F6" s="44" t="s">
        <v>246</v>
      </c>
      <c r="G6" s="44"/>
    </row>
    <row r="7" s="23" customFormat="1" ht="16.5" customHeight="1" spans="1:7">
      <c r="A7" s="32"/>
      <c r="B7" s="32"/>
      <c r="C7" s="33" t="s">
        <v>247</v>
      </c>
      <c r="D7" s="33"/>
      <c r="E7" s="33"/>
      <c r="F7" s="44" t="s">
        <v>248</v>
      </c>
      <c r="G7" s="44"/>
    </row>
    <row r="8" s="23" customFormat="1" ht="16.5" customHeight="1" spans="1:7">
      <c r="A8" s="32"/>
      <c r="B8" s="32"/>
      <c r="C8" s="33" t="s">
        <v>249</v>
      </c>
      <c r="D8" s="33"/>
      <c r="E8" s="33"/>
      <c r="F8" s="45" t="s">
        <v>250</v>
      </c>
      <c r="G8" s="45"/>
    </row>
    <row r="9" s="23" customFormat="1" ht="16.5" customHeight="1" spans="1:7">
      <c r="A9" s="32"/>
      <c r="B9" s="32"/>
      <c r="C9" s="33" t="s">
        <v>251</v>
      </c>
      <c r="D9" s="33"/>
      <c r="E9" s="33"/>
      <c r="F9" s="44" t="s">
        <v>252</v>
      </c>
      <c r="G9" s="44"/>
    </row>
    <row r="10" s="23" customFormat="1" ht="16.5" customHeight="1" spans="1:7">
      <c r="A10" s="32"/>
      <c r="B10" s="32"/>
      <c r="C10" s="33" t="s">
        <v>253</v>
      </c>
      <c r="D10" s="33"/>
      <c r="E10" s="33"/>
      <c r="F10" s="44" t="s">
        <v>254</v>
      </c>
      <c r="G10" s="44"/>
    </row>
    <row r="11" s="23" customFormat="1" ht="195" customHeight="1" spans="1:7">
      <c r="A11" s="32" t="s">
        <v>255</v>
      </c>
      <c r="B11" s="32"/>
      <c r="C11" s="34" t="s">
        <v>256</v>
      </c>
      <c r="D11" s="34"/>
      <c r="E11" s="34"/>
      <c r="F11" s="34"/>
      <c r="G11" s="34"/>
    </row>
    <row r="12" s="23" customFormat="1" ht="56.25" customHeight="1" spans="1:7">
      <c r="A12" s="35" t="s">
        <v>257</v>
      </c>
      <c r="B12" s="35"/>
      <c r="C12" s="34" t="s">
        <v>258</v>
      </c>
      <c r="D12" s="34"/>
      <c r="E12" s="34"/>
      <c r="F12" s="34"/>
      <c r="G12" s="34"/>
    </row>
    <row r="13" s="23" customFormat="1" ht="18.75" customHeight="1" spans="1:7">
      <c r="A13" s="36" t="s">
        <v>259</v>
      </c>
      <c r="B13" s="36" t="s">
        <v>260</v>
      </c>
      <c r="C13" s="36" t="s">
        <v>261</v>
      </c>
      <c r="D13" s="36" t="s">
        <v>262</v>
      </c>
      <c r="E13" s="36" t="s">
        <v>263</v>
      </c>
      <c r="F13" s="46" t="s">
        <v>264</v>
      </c>
      <c r="G13" s="46" t="s">
        <v>265</v>
      </c>
    </row>
    <row r="14" s="23" customFormat="1" ht="18.75" customHeight="1" spans="1:7">
      <c r="A14" s="36"/>
      <c r="B14" s="36"/>
      <c r="C14" s="36"/>
      <c r="D14" s="36"/>
      <c r="E14" s="36"/>
      <c r="F14" s="46"/>
      <c r="G14" s="46"/>
    </row>
    <row r="15" s="23" customFormat="1" ht="16.5" customHeight="1" spans="1:7">
      <c r="A15" s="36"/>
      <c r="B15" s="37" t="s">
        <v>266</v>
      </c>
      <c r="C15" s="31" t="s">
        <v>267</v>
      </c>
      <c r="D15" s="38" t="s">
        <v>268</v>
      </c>
      <c r="E15" s="34" t="s">
        <v>269</v>
      </c>
      <c r="F15" s="34" t="s">
        <v>270</v>
      </c>
      <c r="G15" s="47" t="s">
        <v>270</v>
      </c>
    </row>
    <row r="16" s="23" customFormat="1" ht="16.5" customHeight="1" spans="1:7">
      <c r="A16" s="36"/>
      <c r="B16" s="37"/>
      <c r="C16" s="31" t="s">
        <v>271</v>
      </c>
      <c r="D16" s="38" t="s">
        <v>272</v>
      </c>
      <c r="E16" s="34" t="s">
        <v>273</v>
      </c>
      <c r="F16" s="34" t="s">
        <v>270</v>
      </c>
      <c r="G16" s="47" t="s">
        <v>270</v>
      </c>
    </row>
    <row r="17" s="23" customFormat="1" ht="16.5" customHeight="1" spans="1:7">
      <c r="A17" s="36"/>
      <c r="B17" s="37"/>
      <c r="C17" s="31" t="s">
        <v>274</v>
      </c>
      <c r="D17" s="38" t="s">
        <v>275</v>
      </c>
      <c r="E17" s="34" t="s">
        <v>269</v>
      </c>
      <c r="F17" s="34" t="s">
        <v>270</v>
      </c>
      <c r="G17" s="47" t="s">
        <v>270</v>
      </c>
    </row>
    <row r="18" s="23" customFormat="1" ht="51" customHeight="1" spans="1:7">
      <c r="A18" s="36"/>
      <c r="B18" s="37"/>
      <c r="C18" s="31" t="s">
        <v>276</v>
      </c>
      <c r="D18" s="38" t="s">
        <v>277</v>
      </c>
      <c r="E18" s="34" t="s">
        <v>278</v>
      </c>
      <c r="F18" s="34" t="s">
        <v>279</v>
      </c>
      <c r="G18" s="47" t="s">
        <v>270</v>
      </c>
    </row>
    <row r="19" s="23" customFormat="1" ht="33" customHeight="1" spans="1:7">
      <c r="A19" s="36"/>
      <c r="B19" s="37" t="s">
        <v>280</v>
      </c>
      <c r="C19" s="31" t="s">
        <v>281</v>
      </c>
      <c r="D19" s="38" t="s">
        <v>282</v>
      </c>
      <c r="E19" s="34" t="s">
        <v>282</v>
      </c>
      <c r="F19" s="34" t="s">
        <v>270</v>
      </c>
      <c r="G19" s="47" t="s">
        <v>270</v>
      </c>
    </row>
    <row r="20" s="23" customFormat="1" ht="30" customHeight="1" spans="1:7">
      <c r="A20" s="36"/>
      <c r="B20" s="37"/>
      <c r="C20" s="31" t="s">
        <v>283</v>
      </c>
      <c r="D20" s="38" t="s">
        <v>284</v>
      </c>
      <c r="E20" s="34" t="s">
        <v>284</v>
      </c>
      <c r="F20" s="34" t="s">
        <v>270</v>
      </c>
      <c r="G20" s="47" t="s">
        <v>270</v>
      </c>
    </row>
    <row r="21" s="23" customFormat="1" ht="16.5" customHeight="1" spans="1:7">
      <c r="A21" s="36"/>
      <c r="B21" s="37" t="s">
        <v>285</v>
      </c>
      <c r="C21" s="31" t="s">
        <v>285</v>
      </c>
      <c r="D21" s="38" t="s">
        <v>286</v>
      </c>
      <c r="E21" s="34" t="s">
        <v>287</v>
      </c>
      <c r="F21" s="34" t="s">
        <v>270</v>
      </c>
      <c r="G21" s="47" t="s">
        <v>270</v>
      </c>
    </row>
    <row r="22" s="23" customFormat="1" ht="12" customHeight="1" spans="1:7">
      <c r="A22" s="39"/>
      <c r="B22" s="39" t="s">
        <v>288</v>
      </c>
      <c r="C22" s="40"/>
      <c r="D22" s="40"/>
      <c r="E22" s="48" t="s">
        <v>289</v>
      </c>
      <c r="F22" s="49" t="s">
        <v>290</v>
      </c>
      <c r="G22" s="49"/>
    </row>
    <row r="23" s="2" customFormat="1" ht="14" customHeight="1" spans="1:7">
      <c r="A23" s="41"/>
      <c r="B23" s="41"/>
      <c r="C23" s="41"/>
      <c r="D23" s="42"/>
      <c r="E23" s="42"/>
      <c r="F23" s="42"/>
      <c r="G23" s="42"/>
    </row>
    <row r="24" s="2" customFormat="1" ht="14" customHeight="1" spans="1:7">
      <c r="A24" s="41"/>
      <c r="B24" s="41"/>
      <c r="C24" s="41"/>
      <c r="D24" s="42"/>
      <c r="E24" s="42"/>
      <c r="F24" s="42"/>
      <c r="G24" s="42"/>
    </row>
    <row r="25" s="2" customFormat="1" ht="14" customHeight="1" spans="1:7">
      <c r="A25" s="41"/>
      <c r="B25" s="41"/>
      <c r="C25" s="41"/>
      <c r="D25" s="42"/>
      <c r="E25" s="42"/>
      <c r="F25" s="42"/>
      <c r="G25" s="42"/>
    </row>
    <row r="26" s="2" customFormat="1" ht="14" customHeight="1" spans="1:7">
      <c r="A26" s="41"/>
      <c r="B26" s="41"/>
      <c r="C26" s="41"/>
      <c r="D26" s="42"/>
      <c r="E26" s="42"/>
      <c r="F26" s="42"/>
      <c r="G26" s="42"/>
    </row>
  </sheetData>
  <mergeCells count="30">
    <mergeCell ref="A2:G2"/>
    <mergeCell ref="A3:G3"/>
    <mergeCell ref="F4:G4"/>
    <mergeCell ref="A5:B5"/>
    <mergeCell ref="C5:G5"/>
    <mergeCell ref="C6:E6"/>
    <mergeCell ref="F6:G6"/>
    <mergeCell ref="C7:E7"/>
    <mergeCell ref="F7:G7"/>
    <mergeCell ref="C8:E8"/>
    <mergeCell ref="F8:G8"/>
    <mergeCell ref="C9:E9"/>
    <mergeCell ref="F9:G9"/>
    <mergeCell ref="C10:E10"/>
    <mergeCell ref="F10:G10"/>
    <mergeCell ref="A11:B11"/>
    <mergeCell ref="C11:G11"/>
    <mergeCell ref="A12:B12"/>
    <mergeCell ref="C12:G12"/>
    <mergeCell ref="F22:G22"/>
    <mergeCell ref="A13:A21"/>
    <mergeCell ref="B13:B14"/>
    <mergeCell ref="B15:B18"/>
    <mergeCell ref="B19:B20"/>
    <mergeCell ref="C13:C14"/>
    <mergeCell ref="D13:D14"/>
    <mergeCell ref="E13:E14"/>
    <mergeCell ref="F13:F14"/>
    <mergeCell ref="G13:G14"/>
    <mergeCell ref="A6:B10"/>
  </mergeCells>
  <printOptions horizontalCentered="1"/>
  <pageMargins left="0.42" right="0.42" top="0.56" bottom="0.42" header="0.28" footer="0.28"/>
  <pageSetup paperSize="9" scale="98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7" sqref="A7:B12"/>
    </sheetView>
  </sheetViews>
  <sheetFormatPr defaultColWidth="12" defaultRowHeight="23.25" customHeight="1" outlineLevelCol="7"/>
  <cols>
    <col min="1" max="1" width="7.16190476190476" style="3" customWidth="1"/>
    <col min="2" max="2" width="14.5047619047619" style="4" customWidth="1"/>
    <col min="3" max="3" width="21.0952380952381" style="1" customWidth="1"/>
    <col min="4" max="4" width="15.3333333333333" style="1" customWidth="1"/>
    <col min="5" max="5" width="10.8285714285714" style="1" customWidth="1"/>
    <col min="6" max="6" width="17.0666666666667" style="1" customWidth="1"/>
    <col min="7" max="7" width="9" style="1" customWidth="1"/>
    <col min="8" max="8" width="11.2857142857143" style="1" customWidth="1"/>
    <col min="9" max="9" width="11.8285714285714" style="1" customWidth="1"/>
    <col min="10" max="16384" width="12" style="1"/>
  </cols>
  <sheetData>
    <row r="1" s="1" customFormat="1" ht="24" customHeight="1" spans="1:2">
      <c r="A1" s="5" t="s">
        <v>291</v>
      </c>
      <c r="B1" s="4"/>
    </row>
    <row r="2" s="2" customFormat="1" ht="36" customHeight="1" spans="1:8">
      <c r="A2" s="6" t="s">
        <v>292</v>
      </c>
      <c r="B2" s="7"/>
      <c r="C2" s="7"/>
      <c r="D2" s="7"/>
      <c r="E2" s="7"/>
      <c r="F2" s="7"/>
      <c r="G2" s="7"/>
      <c r="H2" s="7"/>
    </row>
    <row r="3" s="2" customFormat="1" ht="33" customHeight="1" spans="1:8">
      <c r="A3" s="7"/>
      <c r="B3" s="7"/>
      <c r="C3" s="7"/>
      <c r="D3" s="7"/>
      <c r="E3" s="7"/>
      <c r="F3" s="7"/>
      <c r="G3" s="7"/>
      <c r="H3" s="7"/>
    </row>
    <row r="4" s="2" customFormat="1" ht="14" customHeight="1" spans="1:8">
      <c r="A4" s="8"/>
      <c r="B4" s="8"/>
      <c r="C4" s="8"/>
      <c r="D4" s="8"/>
      <c r="E4" s="8"/>
      <c r="F4" s="8"/>
      <c r="G4" s="8"/>
      <c r="H4" s="8"/>
    </row>
    <row r="5" s="2" customFormat="1" ht="22.9" customHeight="1" spans="1:8">
      <c r="A5" s="9" t="s">
        <v>293</v>
      </c>
      <c r="B5" s="9"/>
      <c r="C5" s="10" t="s">
        <v>294</v>
      </c>
      <c r="D5" s="10"/>
      <c r="E5" s="10"/>
      <c r="F5" s="10"/>
      <c r="G5" s="10"/>
      <c r="H5" s="10"/>
    </row>
    <row r="6" s="2" customFormat="1" ht="39" customHeight="1" spans="1:8">
      <c r="A6" s="9" t="s">
        <v>295</v>
      </c>
      <c r="B6" s="9"/>
      <c r="C6" s="9" t="s">
        <v>296</v>
      </c>
      <c r="D6" s="9"/>
      <c r="E6" s="9" t="s">
        <v>297</v>
      </c>
      <c r="F6" s="9"/>
      <c r="G6" s="9" t="s">
        <v>92</v>
      </c>
      <c r="H6" s="9"/>
    </row>
    <row r="7" s="2" customFormat="1" ht="21.75" customHeight="1" spans="1:8">
      <c r="A7" s="12" t="s">
        <v>298</v>
      </c>
      <c r="B7" s="12"/>
      <c r="C7" s="12" t="s">
        <v>299</v>
      </c>
      <c r="D7" s="12"/>
      <c r="E7" s="12"/>
      <c r="F7" s="12"/>
      <c r="G7" s="12"/>
      <c r="H7" s="12"/>
    </row>
    <row r="8" s="2" customFormat="1" ht="16.5" customHeight="1" spans="1:8">
      <c r="A8" s="12"/>
      <c r="B8" s="12"/>
      <c r="C8" s="10" t="s">
        <v>245</v>
      </c>
      <c r="D8" s="10"/>
      <c r="E8" s="19">
        <v>1921500</v>
      </c>
      <c r="F8" s="19"/>
      <c r="G8" s="19"/>
      <c r="H8" s="19"/>
    </row>
    <row r="9" s="2" customFormat="1" ht="16.5" customHeight="1" spans="1:8">
      <c r="A9" s="12"/>
      <c r="B9" s="12"/>
      <c r="C9" s="13" t="s">
        <v>300</v>
      </c>
      <c r="D9" s="13"/>
      <c r="E9" s="19">
        <v>1921500</v>
      </c>
      <c r="F9" s="19"/>
      <c r="G9" s="19"/>
      <c r="H9" s="19"/>
    </row>
    <row r="10" s="2" customFormat="1" ht="16.5" customHeight="1" spans="1:8">
      <c r="A10" s="12"/>
      <c r="B10" s="12"/>
      <c r="C10" s="13" t="s">
        <v>301</v>
      </c>
      <c r="D10" s="13"/>
      <c r="E10" s="19" t="s">
        <v>252</v>
      </c>
      <c r="F10" s="19"/>
      <c r="G10" s="19"/>
      <c r="H10" s="19"/>
    </row>
    <row r="11" s="2" customFormat="1" ht="16.5" customHeight="1" spans="1:8">
      <c r="A11" s="12"/>
      <c r="B11" s="12"/>
      <c r="C11" s="13" t="s">
        <v>302</v>
      </c>
      <c r="D11" s="13"/>
      <c r="E11" s="19">
        <v>1921500</v>
      </c>
      <c r="F11" s="19"/>
      <c r="G11" s="19"/>
      <c r="H11" s="19"/>
    </row>
    <row r="12" s="2" customFormat="1" ht="16.5" customHeight="1" spans="1:8">
      <c r="A12" s="12"/>
      <c r="B12" s="12"/>
      <c r="C12" s="13" t="s">
        <v>303</v>
      </c>
      <c r="D12" s="13"/>
      <c r="E12" s="19" t="s">
        <v>252</v>
      </c>
      <c r="F12" s="19"/>
      <c r="G12" s="19"/>
      <c r="H12" s="19"/>
    </row>
    <row r="13" s="2" customFormat="1" ht="16.5" customHeight="1" spans="1:8">
      <c r="A13" s="9" t="s">
        <v>304</v>
      </c>
      <c r="B13" s="9"/>
      <c r="C13" s="10" t="s">
        <v>305</v>
      </c>
      <c r="D13" s="10"/>
      <c r="E13" s="10"/>
      <c r="F13" s="10"/>
      <c r="G13" s="10"/>
      <c r="H13" s="10"/>
    </row>
    <row r="14" s="2" customFormat="1" ht="47.25" customHeight="1" spans="1:8">
      <c r="A14" s="9"/>
      <c r="B14" s="9"/>
      <c r="C14" s="10"/>
      <c r="D14" s="10"/>
      <c r="E14" s="10"/>
      <c r="F14" s="10"/>
      <c r="G14" s="10"/>
      <c r="H14" s="10"/>
    </row>
    <row r="15" s="2" customFormat="1" ht="21.75" customHeight="1" spans="1:8">
      <c r="A15" s="14" t="s">
        <v>259</v>
      </c>
      <c r="B15" s="14" t="s">
        <v>260</v>
      </c>
      <c r="C15" s="14" t="s">
        <v>261</v>
      </c>
      <c r="D15" s="14" t="s">
        <v>262</v>
      </c>
      <c r="E15" s="20" t="s">
        <v>263</v>
      </c>
      <c r="F15" s="20"/>
      <c r="G15" s="20"/>
      <c r="H15" s="14" t="s">
        <v>306</v>
      </c>
    </row>
    <row r="16" s="2" customFormat="1" ht="16.5" customHeight="1" spans="1:8">
      <c r="A16" s="14"/>
      <c r="B16" s="15" t="s">
        <v>266</v>
      </c>
      <c r="C16" s="16" t="s">
        <v>267</v>
      </c>
      <c r="D16" s="17" t="s">
        <v>268</v>
      </c>
      <c r="E16" s="20" t="s">
        <v>269</v>
      </c>
      <c r="F16" s="20"/>
      <c r="G16" s="20"/>
      <c r="H16" s="21" t="s">
        <v>270</v>
      </c>
    </row>
    <row r="17" s="2" customFormat="1" ht="16.5" customHeight="1" spans="1:8">
      <c r="A17" s="14"/>
      <c r="B17" s="15"/>
      <c r="C17" s="16" t="s">
        <v>271</v>
      </c>
      <c r="D17" s="17" t="s">
        <v>272</v>
      </c>
      <c r="E17" s="20" t="s">
        <v>307</v>
      </c>
      <c r="F17" s="20"/>
      <c r="G17" s="20"/>
      <c r="H17" s="21" t="s">
        <v>270</v>
      </c>
    </row>
    <row r="18" s="2" customFormat="1" ht="16.5" customHeight="1" spans="1:8">
      <c r="A18" s="14"/>
      <c r="B18" s="15"/>
      <c r="C18" s="16"/>
      <c r="D18" s="17" t="s">
        <v>308</v>
      </c>
      <c r="E18" s="20" t="s">
        <v>309</v>
      </c>
      <c r="F18" s="20"/>
      <c r="G18" s="20"/>
      <c r="H18" s="21" t="s">
        <v>270</v>
      </c>
    </row>
    <row r="19" s="2" customFormat="1" ht="16.5" customHeight="1" spans="1:8">
      <c r="A19" s="14"/>
      <c r="B19" s="15"/>
      <c r="C19" s="16" t="s">
        <v>274</v>
      </c>
      <c r="D19" s="17" t="s">
        <v>275</v>
      </c>
      <c r="E19" s="20" t="s">
        <v>269</v>
      </c>
      <c r="F19" s="20"/>
      <c r="G19" s="20"/>
      <c r="H19" s="21" t="s">
        <v>270</v>
      </c>
    </row>
    <row r="20" s="2" customFormat="1" ht="16.5" customHeight="1" spans="1:8">
      <c r="A20" s="14"/>
      <c r="B20" s="15"/>
      <c r="C20" s="16" t="s">
        <v>276</v>
      </c>
      <c r="D20" s="17" t="s">
        <v>277</v>
      </c>
      <c r="E20" s="20" t="s">
        <v>269</v>
      </c>
      <c r="F20" s="20"/>
      <c r="G20" s="20"/>
      <c r="H20" s="21" t="s">
        <v>270</v>
      </c>
    </row>
    <row r="21" s="2" customFormat="1" ht="16.5" customHeight="1" spans="1:8">
      <c r="A21" s="14"/>
      <c r="B21" s="15" t="s">
        <v>280</v>
      </c>
      <c r="C21" s="16" t="s">
        <v>281</v>
      </c>
      <c r="D21" s="17" t="s">
        <v>282</v>
      </c>
      <c r="E21" s="20" t="s">
        <v>310</v>
      </c>
      <c r="F21" s="20"/>
      <c r="G21" s="20"/>
      <c r="H21" s="21" t="s">
        <v>270</v>
      </c>
    </row>
    <row r="22" s="2" customFormat="1" ht="16.5" customHeight="1" spans="1:8">
      <c r="A22" s="14"/>
      <c r="B22" s="15"/>
      <c r="C22" s="16"/>
      <c r="D22" s="17" t="s">
        <v>311</v>
      </c>
      <c r="E22" s="20" t="s">
        <v>312</v>
      </c>
      <c r="F22" s="20"/>
      <c r="G22" s="20"/>
      <c r="H22" s="21" t="s">
        <v>270</v>
      </c>
    </row>
    <row r="23" s="2" customFormat="1" ht="16.5" customHeight="1" spans="1:8">
      <c r="A23" s="14"/>
      <c r="B23" s="15"/>
      <c r="C23" s="16" t="s">
        <v>283</v>
      </c>
      <c r="D23" s="17" t="s">
        <v>284</v>
      </c>
      <c r="E23" s="20" t="s">
        <v>313</v>
      </c>
      <c r="F23" s="20"/>
      <c r="G23" s="20"/>
      <c r="H23" s="21" t="s">
        <v>270</v>
      </c>
    </row>
    <row r="24" s="2" customFormat="1" ht="16.5" customHeight="1" spans="1:8">
      <c r="A24" s="14"/>
      <c r="B24" s="15" t="s">
        <v>285</v>
      </c>
      <c r="C24" s="16" t="s">
        <v>285</v>
      </c>
      <c r="D24" s="17" t="s">
        <v>286</v>
      </c>
      <c r="E24" s="20" t="s">
        <v>314</v>
      </c>
      <c r="F24" s="20"/>
      <c r="G24" s="20"/>
      <c r="H24" s="21" t="s">
        <v>270</v>
      </c>
    </row>
  </sheetData>
  <mergeCells count="37">
    <mergeCell ref="A4:H4"/>
    <mergeCell ref="A5:B5"/>
    <mergeCell ref="C5:H5"/>
    <mergeCell ref="A6:B6"/>
    <mergeCell ref="C6:D6"/>
    <mergeCell ref="E6:F6"/>
    <mergeCell ref="G6:H6"/>
    <mergeCell ref="C7:H7"/>
    <mergeCell ref="C8:D8"/>
    <mergeCell ref="E8:H8"/>
    <mergeCell ref="C9:D9"/>
    <mergeCell ref="E9:H9"/>
    <mergeCell ref="C10:D10"/>
    <mergeCell ref="E10:H10"/>
    <mergeCell ref="C11:D11"/>
    <mergeCell ref="E11:H11"/>
    <mergeCell ref="C12:D12"/>
    <mergeCell ref="E12:H12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5:A24"/>
    <mergeCell ref="B16:B20"/>
    <mergeCell ref="B21:B23"/>
    <mergeCell ref="C17:C18"/>
    <mergeCell ref="C21:C22"/>
    <mergeCell ref="A2:H3"/>
    <mergeCell ref="A7:B12"/>
    <mergeCell ref="A13:B14"/>
    <mergeCell ref="C13:H14"/>
  </mergeCells>
  <printOptions horizontalCentered="1"/>
  <pageMargins left="0.42" right="0.42" top="0.56" bottom="0.42" header="0.28" footer="0.28"/>
  <pageSetup paperSize="9" scale="95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pane xSplit="2" ySplit="3" topLeftCell="C6" activePane="bottomRight" state="frozen"/>
      <selection/>
      <selection pane="topRight"/>
      <selection pane="bottomLeft"/>
      <selection pane="bottomRight" activeCell="L19" sqref="L19"/>
    </sheetView>
  </sheetViews>
  <sheetFormatPr defaultColWidth="12" defaultRowHeight="23.25" customHeight="1" outlineLevelCol="7"/>
  <cols>
    <col min="1" max="1" width="6.78095238095238" style="3" customWidth="1"/>
    <col min="2" max="2" width="10.8285714285714" style="4" customWidth="1"/>
    <col min="3" max="3" width="21.0952380952381" style="1" customWidth="1"/>
    <col min="4" max="4" width="15.3333333333333" style="1" customWidth="1"/>
    <col min="5" max="5" width="10.8285714285714" style="1" customWidth="1"/>
    <col min="6" max="6" width="17.0666666666667" style="1" customWidth="1"/>
    <col min="7" max="7" width="9" style="1" customWidth="1"/>
    <col min="8" max="8" width="11" style="1" customWidth="1"/>
    <col min="9" max="9" width="11.8285714285714" style="1" customWidth="1"/>
    <col min="10" max="16384" width="12" style="1"/>
  </cols>
  <sheetData>
    <row r="1" s="1" customFormat="1" ht="15.75" spans="1:2">
      <c r="A1" s="5" t="s">
        <v>315</v>
      </c>
      <c r="B1" s="4"/>
    </row>
    <row r="2" s="2" customFormat="1" ht="42" customHeight="1" spans="1:8">
      <c r="A2" s="6" t="s">
        <v>316</v>
      </c>
      <c r="B2" s="7"/>
      <c r="C2" s="7"/>
      <c r="D2" s="7"/>
      <c r="E2" s="7"/>
      <c r="F2" s="7"/>
      <c r="G2" s="7"/>
      <c r="H2" s="7"/>
    </row>
    <row r="3" s="2" customFormat="1" ht="37" customHeight="1" spans="1:8">
      <c r="A3" s="7"/>
      <c r="B3" s="7"/>
      <c r="C3" s="7"/>
      <c r="D3" s="7"/>
      <c r="E3" s="7"/>
      <c r="F3" s="7"/>
      <c r="G3" s="7"/>
      <c r="H3" s="7"/>
    </row>
    <row r="4" s="2" customFormat="1" ht="14" customHeight="1" spans="1:8">
      <c r="A4" s="8"/>
      <c r="B4" s="8"/>
      <c r="C4" s="8"/>
      <c r="D4" s="8"/>
      <c r="E4" s="8"/>
      <c r="F4" s="8"/>
      <c r="G4" s="8"/>
      <c r="H4" s="8"/>
    </row>
    <row r="5" s="2" customFormat="1" ht="22.9" customHeight="1" spans="1:8">
      <c r="A5" s="9" t="s">
        <v>293</v>
      </c>
      <c r="B5" s="9"/>
      <c r="C5" s="10" t="s">
        <v>317</v>
      </c>
      <c r="D5" s="10"/>
      <c r="E5" s="10"/>
      <c r="F5" s="10"/>
      <c r="G5" s="10"/>
      <c r="H5" s="10"/>
    </row>
    <row r="6" s="2" customFormat="1" ht="39" customHeight="1" spans="1:8">
      <c r="A6" s="11" t="s">
        <v>295</v>
      </c>
      <c r="B6" s="11"/>
      <c r="C6" s="9" t="s">
        <v>296</v>
      </c>
      <c r="D6" s="9"/>
      <c r="E6" s="18" t="s">
        <v>297</v>
      </c>
      <c r="F6" s="18"/>
      <c r="G6" s="9" t="s">
        <v>92</v>
      </c>
      <c r="H6" s="9"/>
    </row>
    <row r="7" s="2" customFormat="1" ht="21.75" customHeight="1" spans="1:8">
      <c r="A7" s="12" t="s">
        <v>298</v>
      </c>
      <c r="B7" s="12"/>
      <c r="C7" s="12" t="s">
        <v>299</v>
      </c>
      <c r="D7" s="12"/>
      <c r="E7" s="12"/>
      <c r="F7" s="12"/>
      <c r="G7" s="12"/>
      <c r="H7" s="12"/>
    </row>
    <row r="8" s="2" customFormat="1" ht="16.5" customHeight="1" spans="1:8">
      <c r="A8" s="12"/>
      <c r="B8" s="12"/>
      <c r="C8" s="10" t="s">
        <v>245</v>
      </c>
      <c r="D8" s="10"/>
      <c r="E8" s="19" t="s">
        <v>318</v>
      </c>
      <c r="F8" s="19"/>
      <c r="G8" s="19"/>
      <c r="H8" s="19"/>
    </row>
    <row r="9" s="2" customFormat="1" ht="16.5" customHeight="1" spans="1:8">
      <c r="A9" s="12"/>
      <c r="B9" s="12"/>
      <c r="C9" s="13" t="s">
        <v>300</v>
      </c>
      <c r="D9" s="13"/>
      <c r="E9" s="19" t="s">
        <v>318</v>
      </c>
      <c r="F9" s="19"/>
      <c r="G9" s="19"/>
      <c r="H9" s="19"/>
    </row>
    <row r="10" s="2" customFormat="1" ht="16.5" customHeight="1" spans="1:8">
      <c r="A10" s="12"/>
      <c r="B10" s="12"/>
      <c r="C10" s="13" t="s">
        <v>301</v>
      </c>
      <c r="D10" s="13"/>
      <c r="E10" s="19" t="s">
        <v>252</v>
      </c>
      <c r="F10" s="19"/>
      <c r="G10" s="19"/>
      <c r="H10" s="19"/>
    </row>
    <row r="11" s="2" customFormat="1" ht="16.5" customHeight="1" spans="1:8">
      <c r="A11" s="12"/>
      <c r="B11" s="12"/>
      <c r="C11" s="13" t="s">
        <v>302</v>
      </c>
      <c r="D11" s="13"/>
      <c r="E11" s="19" t="s">
        <v>318</v>
      </c>
      <c r="F11" s="19"/>
      <c r="G11" s="19"/>
      <c r="H11" s="19"/>
    </row>
    <row r="12" s="2" customFormat="1" ht="16.5" customHeight="1" spans="1:8">
      <c r="A12" s="12"/>
      <c r="B12" s="12"/>
      <c r="C12" s="13" t="s">
        <v>303</v>
      </c>
      <c r="D12" s="13"/>
      <c r="E12" s="19" t="s">
        <v>252</v>
      </c>
      <c r="F12" s="19"/>
      <c r="G12" s="19"/>
      <c r="H12" s="19"/>
    </row>
    <row r="13" s="2" customFormat="1" ht="16.5" customHeight="1" spans="1:8">
      <c r="A13" s="9" t="s">
        <v>304</v>
      </c>
      <c r="B13" s="9"/>
      <c r="C13" s="10" t="s">
        <v>319</v>
      </c>
      <c r="D13" s="10"/>
      <c r="E13" s="10"/>
      <c r="F13" s="10"/>
      <c r="G13" s="10"/>
      <c r="H13" s="10"/>
    </row>
    <row r="14" s="2" customFormat="1" ht="47.25" customHeight="1" spans="1:8">
      <c r="A14" s="9"/>
      <c r="B14" s="9"/>
      <c r="C14" s="10"/>
      <c r="D14" s="10"/>
      <c r="E14" s="10"/>
      <c r="F14" s="10"/>
      <c r="G14" s="10"/>
      <c r="H14" s="10"/>
    </row>
    <row r="15" s="2" customFormat="1" ht="21.75" customHeight="1" spans="1:8">
      <c r="A15" s="14" t="s">
        <v>259</v>
      </c>
      <c r="B15" s="14" t="s">
        <v>260</v>
      </c>
      <c r="C15" s="14" t="s">
        <v>261</v>
      </c>
      <c r="D15" s="14" t="s">
        <v>262</v>
      </c>
      <c r="E15" s="20" t="s">
        <v>263</v>
      </c>
      <c r="F15" s="20"/>
      <c r="G15" s="20"/>
      <c r="H15" s="14" t="s">
        <v>306</v>
      </c>
    </row>
    <row r="16" s="2" customFormat="1" ht="16.5" customHeight="1" spans="1:8">
      <c r="A16" s="14"/>
      <c r="B16" s="15" t="s">
        <v>266</v>
      </c>
      <c r="C16" s="16" t="s">
        <v>267</v>
      </c>
      <c r="D16" s="17" t="s">
        <v>320</v>
      </c>
      <c r="E16" s="20" t="s">
        <v>269</v>
      </c>
      <c r="F16" s="20"/>
      <c r="G16" s="20"/>
      <c r="H16" s="21" t="s">
        <v>270</v>
      </c>
    </row>
    <row r="17" s="2" customFormat="1" ht="16.5" customHeight="1" spans="1:8">
      <c r="A17" s="14"/>
      <c r="B17" s="15"/>
      <c r="C17" s="16" t="s">
        <v>271</v>
      </c>
      <c r="D17" s="17" t="s">
        <v>268</v>
      </c>
      <c r="E17" s="20" t="s">
        <v>269</v>
      </c>
      <c r="F17" s="20"/>
      <c r="G17" s="20"/>
      <c r="H17" s="21" t="s">
        <v>270</v>
      </c>
    </row>
    <row r="18" s="2" customFormat="1" ht="16.5" customHeight="1" spans="1:8">
      <c r="A18" s="14"/>
      <c r="B18" s="15"/>
      <c r="C18" s="16"/>
      <c r="D18" s="17" t="s">
        <v>308</v>
      </c>
      <c r="E18" s="20" t="s">
        <v>309</v>
      </c>
      <c r="F18" s="20"/>
      <c r="G18" s="20"/>
      <c r="H18" s="21" t="s">
        <v>270</v>
      </c>
    </row>
    <row r="19" s="2" customFormat="1" ht="16.5" customHeight="1" spans="1:8">
      <c r="A19" s="14"/>
      <c r="B19" s="15"/>
      <c r="C19" s="16" t="s">
        <v>274</v>
      </c>
      <c r="D19" s="17" t="s">
        <v>275</v>
      </c>
      <c r="E19" s="20" t="s">
        <v>269</v>
      </c>
      <c r="F19" s="20"/>
      <c r="G19" s="20"/>
      <c r="H19" s="21" t="s">
        <v>270</v>
      </c>
    </row>
    <row r="20" s="2" customFormat="1" ht="16.5" customHeight="1" spans="1:8">
      <c r="A20" s="14"/>
      <c r="B20" s="15"/>
      <c r="C20" s="16"/>
      <c r="D20" s="17" t="s">
        <v>321</v>
      </c>
      <c r="E20" s="20" t="s">
        <v>269</v>
      </c>
      <c r="F20" s="20"/>
      <c r="G20" s="20"/>
      <c r="H20" s="21" t="s">
        <v>270</v>
      </c>
    </row>
    <row r="21" s="2" customFormat="1" ht="16.5" customHeight="1" spans="1:8">
      <c r="A21" s="14"/>
      <c r="B21" s="15"/>
      <c r="C21" s="16" t="s">
        <v>276</v>
      </c>
      <c r="D21" s="17" t="s">
        <v>277</v>
      </c>
      <c r="E21" s="20" t="s">
        <v>269</v>
      </c>
      <c r="F21" s="20"/>
      <c r="G21" s="20"/>
      <c r="H21" s="21" t="s">
        <v>270</v>
      </c>
    </row>
    <row r="22" s="2" customFormat="1" ht="16.5" customHeight="1" spans="1:8">
      <c r="A22" s="14"/>
      <c r="B22" s="15" t="s">
        <v>280</v>
      </c>
      <c r="C22" s="16" t="s">
        <v>281</v>
      </c>
      <c r="D22" s="17" t="s">
        <v>282</v>
      </c>
      <c r="E22" s="20" t="s">
        <v>310</v>
      </c>
      <c r="F22" s="20"/>
      <c r="G22" s="20"/>
      <c r="H22" s="21" t="s">
        <v>270</v>
      </c>
    </row>
    <row r="23" s="2" customFormat="1" ht="16.5" customHeight="1" spans="1:8">
      <c r="A23" s="14"/>
      <c r="B23" s="15" t="s">
        <v>285</v>
      </c>
      <c r="C23" s="16" t="s">
        <v>285</v>
      </c>
      <c r="D23" s="17" t="s">
        <v>286</v>
      </c>
      <c r="E23" s="20" t="s">
        <v>314</v>
      </c>
      <c r="F23" s="20"/>
      <c r="G23" s="20"/>
      <c r="H23" s="21" t="s">
        <v>270</v>
      </c>
    </row>
  </sheetData>
  <mergeCells count="35">
    <mergeCell ref="A4:H4"/>
    <mergeCell ref="A5:B5"/>
    <mergeCell ref="C5:H5"/>
    <mergeCell ref="A6:B6"/>
    <mergeCell ref="C6:D6"/>
    <mergeCell ref="E6:F6"/>
    <mergeCell ref="G6:H6"/>
    <mergeCell ref="C7:H7"/>
    <mergeCell ref="C8:D8"/>
    <mergeCell ref="E8:H8"/>
    <mergeCell ref="C9:D9"/>
    <mergeCell ref="E9:H9"/>
    <mergeCell ref="C10:D10"/>
    <mergeCell ref="E10:H10"/>
    <mergeCell ref="C11:D11"/>
    <mergeCell ref="E11:H11"/>
    <mergeCell ref="C12:D12"/>
    <mergeCell ref="E12:H12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A15:A23"/>
    <mergeCell ref="B16:B21"/>
    <mergeCell ref="C17:C18"/>
    <mergeCell ref="C19:C20"/>
    <mergeCell ref="A2:H3"/>
    <mergeCell ref="A7:B12"/>
    <mergeCell ref="A13:B14"/>
    <mergeCell ref="C13:H14"/>
  </mergeCells>
  <printOptions horizontalCentered="1"/>
  <pageMargins left="0.42" right="0.42" top="0.56" bottom="0.42" header="0.28" footer="0.28"/>
  <pageSetup paperSize="9" scale="9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B13" sqref="B13"/>
    </sheetView>
  </sheetViews>
  <sheetFormatPr defaultColWidth="8.88571428571429" defaultRowHeight="12.75" outlineLevelCol="7"/>
  <cols>
    <col min="1" max="1" width="8.88571428571429" style="198"/>
    <col min="2" max="2" width="81.8857142857143" customWidth="1"/>
  </cols>
  <sheetData>
    <row r="1" ht="46" customHeight="1" spans="1:8">
      <c r="A1" s="199" t="s">
        <v>4</v>
      </c>
      <c r="B1" s="199"/>
      <c r="C1" s="199"/>
      <c r="D1" s="199"/>
      <c r="E1" s="199"/>
      <c r="F1" s="199"/>
      <c r="G1" s="199"/>
      <c r="H1" s="199"/>
    </row>
    <row r="2" ht="27" customHeight="1" spans="1:2">
      <c r="A2" s="200" t="s">
        <v>5</v>
      </c>
      <c r="B2" s="201" t="s">
        <v>6</v>
      </c>
    </row>
    <row r="3" ht="27" customHeight="1" spans="1:2">
      <c r="A3" s="200" t="s">
        <v>7</v>
      </c>
      <c r="B3" s="201" t="s">
        <v>8</v>
      </c>
    </row>
    <row r="4" ht="27" customHeight="1" spans="1:2">
      <c r="A4" s="200" t="s">
        <v>9</v>
      </c>
      <c r="B4" s="201" t="s">
        <v>10</v>
      </c>
    </row>
    <row r="5" ht="27" customHeight="1" spans="1:2">
      <c r="A5" s="200" t="s">
        <v>11</v>
      </c>
      <c r="B5" s="201" t="s">
        <v>12</v>
      </c>
    </row>
    <row r="6" ht="27" customHeight="1" spans="1:2">
      <c r="A6" s="200" t="s">
        <v>13</v>
      </c>
      <c r="B6" s="201" t="s">
        <v>14</v>
      </c>
    </row>
    <row r="7" ht="27" customHeight="1" spans="1:2">
      <c r="A7" s="200" t="s">
        <v>15</v>
      </c>
      <c r="B7" s="201" t="s">
        <v>16</v>
      </c>
    </row>
    <row r="8" ht="27" customHeight="1" spans="1:2">
      <c r="A8" s="200" t="s">
        <v>17</v>
      </c>
      <c r="B8" s="201" t="s">
        <v>18</v>
      </c>
    </row>
    <row r="9" ht="27" customHeight="1" spans="1:2">
      <c r="A9" s="200" t="s">
        <v>19</v>
      </c>
      <c r="B9" s="201" t="s">
        <v>20</v>
      </c>
    </row>
    <row r="10" ht="27" customHeight="1" spans="1:2">
      <c r="A10" s="200" t="s">
        <v>21</v>
      </c>
      <c r="B10" s="201" t="s">
        <v>22</v>
      </c>
    </row>
    <row r="11" ht="27" customHeight="1" spans="1:2">
      <c r="A11" s="200" t="s">
        <v>23</v>
      </c>
      <c r="B11" s="201" t="s">
        <v>24</v>
      </c>
    </row>
    <row r="12" ht="27" customHeight="1" spans="1:2">
      <c r="A12" s="200" t="s">
        <v>25</v>
      </c>
      <c r="B12" s="201" t="s">
        <v>26</v>
      </c>
    </row>
    <row r="13" ht="27" customHeight="1" spans="1:2">
      <c r="A13" s="200" t="s">
        <v>27</v>
      </c>
      <c r="B13" s="201" t="s">
        <v>28</v>
      </c>
    </row>
    <row r="14" ht="27" customHeight="1" spans="1:2">
      <c r="A14" s="200" t="s">
        <v>29</v>
      </c>
      <c r="B14" s="201" t="s">
        <v>30</v>
      </c>
    </row>
    <row r="15" ht="27" customHeight="1" spans="1:2">
      <c r="A15" s="200" t="s">
        <v>31</v>
      </c>
      <c r="B15" s="201" t="s">
        <v>32</v>
      </c>
    </row>
    <row r="16" ht="27" customHeight="1" spans="1:2">
      <c r="A16" s="200" t="s">
        <v>33</v>
      </c>
      <c r="B16" s="201" t="s">
        <v>34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showZeros="0" workbookViewId="0">
      <pane xSplit="2" ySplit="5" topLeftCell="C6" activePane="bottomRight" state="frozen"/>
      <selection/>
      <selection pane="topRight"/>
      <selection pane="bottomLeft"/>
      <selection pane="bottomRight" activeCell="A41" sqref="A41"/>
    </sheetView>
  </sheetViews>
  <sheetFormatPr defaultColWidth="9.33333333333333" defaultRowHeight="12.75" outlineLevelCol="4"/>
  <cols>
    <col min="1" max="1" width="47.1428571428571" style="184" customWidth="1"/>
    <col min="2" max="2" width="25.8285714285714" style="184" customWidth="1"/>
    <col min="3" max="3" width="45.8285714285714" style="184" customWidth="1"/>
    <col min="4" max="4" width="25.8285714285714" style="184" customWidth="1"/>
    <col min="5" max="16384" width="9.33333333333333" style="184"/>
  </cols>
  <sheetData>
    <row r="1" ht="15.75" spans="1:1">
      <c r="A1" s="5" t="s">
        <v>35</v>
      </c>
    </row>
    <row r="2" ht="20.25" spans="1:4">
      <c r="A2" s="56" t="s">
        <v>36</v>
      </c>
      <c r="B2" s="56"/>
      <c r="C2" s="56"/>
      <c r="D2" s="56"/>
    </row>
    <row r="3" s="179" customFormat="1" ht="20.25" spans="1:5">
      <c r="A3" s="94" t="s">
        <v>37</v>
      </c>
      <c r="B3" s="185"/>
      <c r="C3" s="185"/>
      <c r="D3" s="79" t="s">
        <v>38</v>
      </c>
      <c r="E3" s="197"/>
    </row>
    <row r="4" s="180" customFormat="1" ht="15" customHeight="1" spans="1:4">
      <c r="A4" s="156" t="s">
        <v>39</v>
      </c>
      <c r="B4" s="156"/>
      <c r="C4" s="156" t="s">
        <v>40</v>
      </c>
      <c r="D4" s="156"/>
    </row>
    <row r="5" s="180" customFormat="1" ht="15" customHeight="1" spans="1:4">
      <c r="A5" s="186" t="s">
        <v>41</v>
      </c>
      <c r="B5" s="156" t="s">
        <v>42</v>
      </c>
      <c r="C5" s="186" t="s">
        <v>41</v>
      </c>
      <c r="D5" s="156" t="s">
        <v>42</v>
      </c>
    </row>
    <row r="6" s="145" customFormat="1" ht="15" customHeight="1" spans="1:4">
      <c r="A6" s="157" t="s">
        <v>43</v>
      </c>
      <c r="B6" s="160">
        <v>1124.17</v>
      </c>
      <c r="C6" s="157" t="s">
        <v>44</v>
      </c>
      <c r="D6" s="160">
        <f>SUM(D7:D29)</f>
        <v>1124.17</v>
      </c>
    </row>
    <row r="7" s="181" customFormat="1" ht="15" customHeight="1" spans="1:4">
      <c r="A7" s="157" t="s">
        <v>45</v>
      </c>
      <c r="B7" s="160">
        <v>1124.17</v>
      </c>
      <c r="C7" s="187" t="s">
        <v>46</v>
      </c>
      <c r="D7" s="160">
        <v>862.66</v>
      </c>
    </row>
    <row r="8" s="182" customFormat="1" ht="15" customHeight="1" spans="1:4">
      <c r="A8" s="188" t="s">
        <v>47</v>
      </c>
      <c r="B8" s="160">
        <v>1124.17</v>
      </c>
      <c r="C8" s="187" t="s">
        <v>48</v>
      </c>
      <c r="D8" s="160"/>
    </row>
    <row r="9" s="182" customFormat="1" ht="15" customHeight="1" spans="1:4">
      <c r="A9" s="188" t="s">
        <v>49</v>
      </c>
      <c r="B9" s="160"/>
      <c r="C9" s="187" t="s">
        <v>50</v>
      </c>
      <c r="D9" s="160"/>
    </row>
    <row r="10" s="182" customFormat="1" ht="15" customHeight="1" spans="1:4">
      <c r="A10" s="188" t="s">
        <v>51</v>
      </c>
      <c r="B10" s="160"/>
      <c r="C10" s="187" t="s">
        <v>52</v>
      </c>
      <c r="D10" s="160"/>
    </row>
    <row r="11" s="182" customFormat="1" ht="15" customHeight="1" spans="1:4">
      <c r="A11" s="187" t="s">
        <v>53</v>
      </c>
      <c r="B11" s="160"/>
      <c r="C11" s="187" t="s">
        <v>54</v>
      </c>
      <c r="D11" s="160"/>
    </row>
    <row r="12" s="182" customFormat="1" ht="15" customHeight="1" spans="1:4">
      <c r="A12" s="187" t="s">
        <v>55</v>
      </c>
      <c r="B12" s="160">
        <f>SUM(B13:B17)</f>
        <v>0</v>
      </c>
      <c r="C12" s="187" t="s">
        <v>56</v>
      </c>
      <c r="D12" s="160"/>
    </row>
    <row r="13" s="182" customFormat="1" ht="15" customHeight="1" spans="1:4">
      <c r="A13" s="188" t="s">
        <v>57</v>
      </c>
      <c r="B13" s="160"/>
      <c r="C13" s="187" t="s">
        <v>58</v>
      </c>
      <c r="D13" s="160">
        <v>207.56</v>
      </c>
    </row>
    <row r="14" s="182" customFormat="1" ht="15" customHeight="1" spans="1:4">
      <c r="A14" s="188" t="s">
        <v>59</v>
      </c>
      <c r="B14" s="160"/>
      <c r="C14" s="187" t="s">
        <v>60</v>
      </c>
      <c r="D14" s="160">
        <v>53.95</v>
      </c>
    </row>
    <row r="15" s="182" customFormat="1" ht="15" customHeight="1" spans="1:4">
      <c r="A15" s="188" t="s">
        <v>61</v>
      </c>
      <c r="B15" s="160"/>
      <c r="C15" s="187" t="s">
        <v>62</v>
      </c>
      <c r="D15" s="160"/>
    </row>
    <row r="16" s="182" customFormat="1" ht="15" customHeight="1" spans="1:4">
      <c r="A16" s="188" t="s">
        <v>63</v>
      </c>
      <c r="B16" s="160"/>
      <c r="C16" s="187" t="s">
        <v>64</v>
      </c>
      <c r="D16" s="160"/>
    </row>
    <row r="17" s="182" customFormat="1" ht="15" customHeight="1" spans="1:4">
      <c r="A17" s="188" t="s">
        <v>65</v>
      </c>
      <c r="B17" s="160"/>
      <c r="C17" s="187" t="s">
        <v>66</v>
      </c>
      <c r="D17" s="160"/>
    </row>
    <row r="18" s="182" customFormat="1" ht="15" customHeight="1" spans="1:4">
      <c r="A18" s="189"/>
      <c r="B18" s="160"/>
      <c r="C18" s="190" t="s">
        <v>67</v>
      </c>
      <c r="D18" s="160"/>
    </row>
    <row r="19" s="182" customFormat="1" ht="15" customHeight="1" spans="1:4">
      <c r="A19" s="189"/>
      <c r="B19" s="160"/>
      <c r="C19" s="190" t="s">
        <v>68</v>
      </c>
      <c r="D19" s="160"/>
    </row>
    <row r="20" s="182" customFormat="1" ht="15" customHeight="1" spans="1:4">
      <c r="A20" s="191"/>
      <c r="B20" s="160"/>
      <c r="C20" s="187" t="s">
        <v>69</v>
      </c>
      <c r="D20" s="160"/>
    </row>
    <row r="21" s="182" customFormat="1" ht="15" customHeight="1" spans="1:4">
      <c r="A21" s="191"/>
      <c r="B21" s="160"/>
      <c r="C21" s="190" t="s">
        <v>70</v>
      </c>
      <c r="D21" s="160"/>
    </row>
    <row r="22" s="182" customFormat="1" ht="15" customHeight="1" spans="1:4">
      <c r="A22" s="191"/>
      <c r="B22" s="160"/>
      <c r="C22" s="190" t="s">
        <v>71</v>
      </c>
      <c r="D22" s="160"/>
    </row>
    <row r="23" s="182" customFormat="1" ht="15" customHeight="1" spans="1:4">
      <c r="A23" s="191"/>
      <c r="B23" s="160"/>
      <c r="C23" s="187" t="s">
        <v>72</v>
      </c>
      <c r="D23" s="160"/>
    </row>
    <row r="24" s="182" customFormat="1" ht="15" customHeight="1" spans="1:4">
      <c r="A24" s="191"/>
      <c r="B24" s="160"/>
      <c r="C24" s="190" t="s">
        <v>73</v>
      </c>
      <c r="D24" s="160"/>
    </row>
    <row r="25" s="182" customFormat="1" ht="15" customHeight="1" spans="1:4">
      <c r="A25" s="191"/>
      <c r="B25" s="160"/>
      <c r="C25" s="187" t="s">
        <v>74</v>
      </c>
      <c r="D25" s="160"/>
    </row>
    <row r="26" s="182" customFormat="1" ht="15" customHeight="1" spans="1:4">
      <c r="A26" s="191"/>
      <c r="B26" s="160"/>
      <c r="C26" s="190" t="s">
        <v>75</v>
      </c>
      <c r="D26" s="160"/>
    </row>
    <row r="27" s="182" customFormat="1" ht="15" customHeight="1" spans="1:4">
      <c r="A27" s="191"/>
      <c r="B27" s="160"/>
      <c r="C27" s="190" t="s">
        <v>76</v>
      </c>
      <c r="D27" s="160"/>
    </row>
    <row r="28" s="182" customFormat="1" ht="15" customHeight="1" spans="1:4">
      <c r="A28" s="191"/>
      <c r="B28" s="160"/>
      <c r="C28" s="192" t="s">
        <v>77</v>
      </c>
      <c r="D28" s="160"/>
    </row>
    <row r="29" s="182" customFormat="1" ht="15" customHeight="1" spans="1:4">
      <c r="A29" s="191"/>
      <c r="B29" s="160"/>
      <c r="C29" s="187" t="s">
        <v>78</v>
      </c>
      <c r="D29" s="160"/>
    </row>
    <row r="30" s="182" customFormat="1" ht="15" customHeight="1" spans="1:4">
      <c r="A30" s="191"/>
      <c r="B30" s="160"/>
      <c r="C30" s="187"/>
      <c r="D30" s="160"/>
    </row>
    <row r="31" s="182" customFormat="1" ht="15" customHeight="1" spans="1:4">
      <c r="A31" s="193" t="s">
        <v>79</v>
      </c>
      <c r="B31" s="160">
        <v>16.68</v>
      </c>
      <c r="C31" s="159" t="s">
        <v>80</v>
      </c>
      <c r="D31" s="160">
        <v>16.68</v>
      </c>
    </row>
    <row r="32" s="183" customFormat="1" ht="15" customHeight="1" spans="1:4">
      <c r="A32" s="193"/>
      <c r="B32" s="160"/>
      <c r="C32" s="194"/>
      <c r="D32" s="160"/>
    </row>
    <row r="33" s="180" customFormat="1" ht="15" customHeight="1" spans="1:4">
      <c r="A33" s="195" t="s">
        <v>81</v>
      </c>
      <c r="B33" s="196">
        <f>SUM(B6,B31)</f>
        <v>1140.85</v>
      </c>
      <c r="C33" s="195" t="s">
        <v>82</v>
      </c>
      <c r="D33" s="196">
        <f>SUM(D6,D31)</f>
        <v>1140.85</v>
      </c>
    </row>
  </sheetData>
  <mergeCells count="3">
    <mergeCell ref="A2:D2"/>
    <mergeCell ref="A4:B4"/>
    <mergeCell ref="C4:D4"/>
  </mergeCells>
  <printOptions horizontalCentered="1"/>
  <pageMargins left="0.42" right="0.42" top="0.56" bottom="0.42" header="0.28" footer="0.28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showZeros="0" workbookViewId="0">
      <pane xSplit="2" ySplit="5" topLeftCell="C6" activePane="bottomRight" state="frozen"/>
      <selection/>
      <selection pane="topRight"/>
      <selection pane="bottomLeft"/>
      <selection pane="bottomRight" activeCell="A14" sqref="$A7:$XFD14"/>
    </sheetView>
  </sheetViews>
  <sheetFormatPr defaultColWidth="9.33333333333333" defaultRowHeight="12.75" outlineLevelRow="6"/>
  <cols>
    <col min="1" max="1" width="28.8285714285714" style="173" customWidth="1"/>
    <col min="2" max="10" width="13.8285714285714" style="173" customWidth="1"/>
    <col min="11" max="16384" width="9.33333333333333" style="173"/>
  </cols>
  <sheetData>
    <row r="1" ht="15.75" spans="1:1">
      <c r="A1" s="5" t="s">
        <v>83</v>
      </c>
    </row>
    <row r="2" ht="20.25" spans="1:10">
      <c r="A2" s="174" t="s">
        <v>84</v>
      </c>
      <c r="B2" s="174"/>
      <c r="C2" s="174"/>
      <c r="D2" s="174"/>
      <c r="E2" s="174"/>
      <c r="F2" s="174"/>
      <c r="G2" s="174"/>
      <c r="H2" s="174"/>
      <c r="I2" s="174"/>
      <c r="J2" s="174"/>
    </row>
    <row r="3" s="169" customFormat="1" ht="14.25" spans="1:10">
      <c r="A3" s="94"/>
      <c r="I3" s="105"/>
      <c r="J3" s="79" t="s">
        <v>38</v>
      </c>
    </row>
    <row r="4" s="170" customFormat="1" ht="20" customHeight="1" spans="1:10">
      <c r="A4" s="62" t="s">
        <v>85</v>
      </c>
      <c r="B4" s="62" t="s">
        <v>81</v>
      </c>
      <c r="C4" s="62" t="s">
        <v>86</v>
      </c>
      <c r="D4" s="62"/>
      <c r="E4" s="62"/>
      <c r="F4" s="62"/>
      <c r="G4" s="62" t="s">
        <v>87</v>
      </c>
      <c r="H4" s="62"/>
      <c r="I4" s="62"/>
      <c r="J4" s="62"/>
    </row>
    <row r="5" s="170" customFormat="1" ht="31.5" spans="1:10">
      <c r="A5" s="62"/>
      <c r="B5" s="62"/>
      <c r="C5" s="62" t="s">
        <v>88</v>
      </c>
      <c r="D5" s="175" t="s">
        <v>89</v>
      </c>
      <c r="E5" s="62" t="s">
        <v>90</v>
      </c>
      <c r="F5" s="175" t="s">
        <v>91</v>
      </c>
      <c r="G5" s="62" t="s">
        <v>88</v>
      </c>
      <c r="H5" s="175" t="s">
        <v>89</v>
      </c>
      <c r="I5" s="62" t="s">
        <v>90</v>
      </c>
      <c r="J5" s="175" t="s">
        <v>91</v>
      </c>
    </row>
    <row r="6" s="171" customFormat="1" ht="30" customHeight="1" spans="1:10">
      <c r="A6" s="70" t="s">
        <v>92</v>
      </c>
      <c r="B6" s="176">
        <f>SUM(C6,G6)</f>
        <v>1140.85</v>
      </c>
      <c r="C6" s="176">
        <f>SUM(D6,E6,F6)</f>
        <v>1124.17</v>
      </c>
      <c r="D6" s="160">
        <v>1124.17</v>
      </c>
      <c r="E6" s="176"/>
      <c r="F6" s="176"/>
      <c r="G6" s="176">
        <f>SUM(H6,I6,J6)</f>
        <v>16.68</v>
      </c>
      <c r="H6" s="176"/>
      <c r="I6" s="160">
        <v>16.68</v>
      </c>
      <c r="J6" s="176"/>
    </row>
    <row r="7" s="178" customFormat="1" ht="30" customHeight="1" spans="1:10">
      <c r="A7" s="113" t="s">
        <v>88</v>
      </c>
      <c r="B7" s="177">
        <f>SUM(B6:B6)</f>
        <v>1140.85</v>
      </c>
      <c r="C7" s="177">
        <f t="shared" ref="C7:J7" si="0">SUM(C6:C6)</f>
        <v>1124.17</v>
      </c>
      <c r="D7" s="177">
        <f t="shared" si="0"/>
        <v>1124.17</v>
      </c>
      <c r="E7" s="177">
        <f t="shared" si="0"/>
        <v>0</v>
      </c>
      <c r="F7" s="177">
        <f t="shared" si="0"/>
        <v>0</v>
      </c>
      <c r="G7" s="177">
        <f t="shared" si="0"/>
        <v>16.68</v>
      </c>
      <c r="H7" s="177">
        <f t="shared" si="0"/>
        <v>0</v>
      </c>
      <c r="I7" s="177">
        <f t="shared" si="0"/>
        <v>16.68</v>
      </c>
      <c r="J7" s="177">
        <f t="shared" si="0"/>
        <v>0</v>
      </c>
    </row>
  </sheetData>
  <mergeCells count="5">
    <mergeCell ref="A2:J2"/>
    <mergeCell ref="C4:F4"/>
    <mergeCell ref="G4:J4"/>
    <mergeCell ref="A4:A5"/>
    <mergeCell ref="B4:B5"/>
  </mergeCells>
  <printOptions horizontalCentered="1"/>
  <pageMargins left="0.42" right="0.42" top="0.56" bottom="0.42" header="0.28" footer="0.28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showZeros="0" workbookViewId="0">
      <pane xSplit="2" ySplit="5" topLeftCell="C6" activePane="bottomRight" state="frozen"/>
      <selection/>
      <selection pane="topRight"/>
      <selection pane="bottomLeft"/>
      <selection pane="bottomRight" activeCell="A17" sqref="$A7:$XFD17"/>
    </sheetView>
  </sheetViews>
  <sheetFormatPr defaultColWidth="9.33333333333333" defaultRowHeight="12.75" outlineLevelRow="6"/>
  <cols>
    <col min="1" max="1" width="28.8285714285714" style="173" customWidth="1"/>
    <col min="2" max="10" width="13.8285714285714" style="173" customWidth="1"/>
    <col min="11" max="16384" width="9.33333333333333" style="173"/>
  </cols>
  <sheetData>
    <row r="1" ht="15.75" spans="1:1">
      <c r="A1" s="5" t="s">
        <v>93</v>
      </c>
    </row>
    <row r="2" ht="20.25" spans="1:10">
      <c r="A2" s="174" t="s">
        <v>94</v>
      </c>
      <c r="B2" s="174"/>
      <c r="C2" s="174"/>
      <c r="D2" s="174"/>
      <c r="E2" s="174"/>
      <c r="F2" s="174"/>
      <c r="G2" s="174"/>
      <c r="H2" s="174"/>
      <c r="I2" s="174"/>
      <c r="J2" s="174"/>
    </row>
    <row r="3" s="169" customFormat="1" ht="14.25" spans="1:10">
      <c r="A3" s="94"/>
      <c r="I3" s="105"/>
      <c r="J3" s="79" t="s">
        <v>38</v>
      </c>
    </row>
    <row r="4" s="170" customFormat="1" ht="20" customHeight="1" spans="1:10">
      <c r="A4" s="62" t="s">
        <v>85</v>
      </c>
      <c r="B4" s="62" t="s">
        <v>82</v>
      </c>
      <c r="C4" s="62" t="s">
        <v>95</v>
      </c>
      <c r="D4" s="62"/>
      <c r="E4" s="62"/>
      <c r="F4" s="62"/>
      <c r="G4" s="62" t="s">
        <v>96</v>
      </c>
      <c r="H4" s="62"/>
      <c r="I4" s="62"/>
      <c r="J4" s="62"/>
    </row>
    <row r="5" s="170" customFormat="1" ht="47.25" spans="1:10">
      <c r="A5" s="62"/>
      <c r="B5" s="62"/>
      <c r="C5" s="62" t="s">
        <v>88</v>
      </c>
      <c r="D5" s="175" t="s">
        <v>97</v>
      </c>
      <c r="E5" s="62" t="s">
        <v>98</v>
      </c>
      <c r="F5" s="175" t="s">
        <v>99</v>
      </c>
      <c r="G5" s="62" t="s">
        <v>88</v>
      </c>
      <c r="H5" s="175" t="s">
        <v>100</v>
      </c>
      <c r="I5" s="62" t="s">
        <v>101</v>
      </c>
      <c r="J5" s="175" t="s">
        <v>102</v>
      </c>
    </row>
    <row r="6" s="171" customFormat="1" ht="30" customHeight="1" spans="1:10">
      <c r="A6" s="70" t="s">
        <v>92</v>
      </c>
      <c r="B6" s="176">
        <f>SUM(C6,G6)</f>
        <v>1140.85</v>
      </c>
      <c r="C6" s="176">
        <f>SUM(D6,E6,F6)</f>
        <v>1124.17</v>
      </c>
      <c r="D6" s="176">
        <v>1124.17</v>
      </c>
      <c r="E6" s="176"/>
      <c r="F6" s="176"/>
      <c r="G6" s="176">
        <f>SUM(H6,I6,J6)</f>
        <v>16.68</v>
      </c>
      <c r="H6" s="176"/>
      <c r="I6" s="160">
        <v>16.68</v>
      </c>
      <c r="J6" s="176"/>
    </row>
    <row r="7" s="172" customFormat="1" ht="30" customHeight="1" spans="1:10">
      <c r="A7" s="113" t="s">
        <v>88</v>
      </c>
      <c r="B7" s="177">
        <f t="shared" ref="B7:J7" si="0">SUM(B6:B6)</f>
        <v>1140.85</v>
      </c>
      <c r="C7" s="177">
        <f t="shared" si="0"/>
        <v>1124.17</v>
      </c>
      <c r="D7" s="177">
        <f t="shared" si="0"/>
        <v>1124.17</v>
      </c>
      <c r="E7" s="177">
        <f t="shared" si="0"/>
        <v>0</v>
      </c>
      <c r="F7" s="177">
        <f t="shared" si="0"/>
        <v>0</v>
      </c>
      <c r="G7" s="177">
        <f t="shared" si="0"/>
        <v>16.68</v>
      </c>
      <c r="H7" s="177">
        <f t="shared" si="0"/>
        <v>0</v>
      </c>
      <c r="I7" s="177">
        <f t="shared" si="0"/>
        <v>16.68</v>
      </c>
      <c r="J7" s="177">
        <f t="shared" si="0"/>
        <v>0</v>
      </c>
    </row>
  </sheetData>
  <mergeCells count="5">
    <mergeCell ref="A2:J2"/>
    <mergeCell ref="C4:F4"/>
    <mergeCell ref="G4:J4"/>
    <mergeCell ref="A4:A5"/>
    <mergeCell ref="B4:B5"/>
  </mergeCells>
  <printOptions horizontalCentered="1"/>
  <pageMargins left="0.42" right="0.42" top="0.56" bottom="0.42" header="0.28" footer="0.28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3"/>
  <sheetViews>
    <sheetView showZeros="0" workbookViewId="0">
      <pane xSplit="2" ySplit="5" topLeftCell="C6" activePane="bottomRight" state="frozen"/>
      <selection/>
      <selection pane="topRight"/>
      <selection pane="bottomLeft"/>
      <selection pane="bottomRight" activeCell="B38" sqref="B38"/>
    </sheetView>
  </sheetViews>
  <sheetFormatPr defaultColWidth="10.6666666666667" defaultRowHeight="12.75"/>
  <cols>
    <col min="1" max="1" width="41" style="150" customWidth="1"/>
    <col min="2" max="2" width="25.8285714285714" style="150" customWidth="1"/>
    <col min="3" max="3" width="55.8285714285714" style="150" customWidth="1"/>
    <col min="4" max="4" width="25.8285714285714" style="150" customWidth="1"/>
    <col min="5" max="16384" width="10.6666666666667" style="151"/>
  </cols>
  <sheetData>
    <row r="1" s="145" customFormat="1" ht="15.75" spans="1:4">
      <c r="A1" s="5" t="s">
        <v>103</v>
      </c>
      <c r="B1" s="150"/>
      <c r="C1" s="150"/>
      <c r="D1" s="150"/>
    </row>
    <row r="2" s="146" customFormat="1" ht="20.25" spans="1:4">
      <c r="A2" s="152" t="s">
        <v>104</v>
      </c>
      <c r="B2" s="152"/>
      <c r="C2" s="152"/>
      <c r="D2" s="152"/>
    </row>
    <row r="3" s="147" customFormat="1" ht="14.25" spans="1:4">
      <c r="A3" s="94" t="s">
        <v>37</v>
      </c>
      <c r="B3" s="153"/>
      <c r="C3" s="153"/>
      <c r="D3" s="79" t="s">
        <v>38</v>
      </c>
    </row>
    <row r="4" s="148" customFormat="1" ht="15" customHeight="1" spans="1:4">
      <c r="A4" s="154" t="s">
        <v>39</v>
      </c>
      <c r="B4" s="155"/>
      <c r="C4" s="154" t="s">
        <v>40</v>
      </c>
      <c r="D4" s="154"/>
    </row>
    <row r="5" s="148" customFormat="1" ht="15" customHeight="1" spans="1:4">
      <c r="A5" s="154" t="s">
        <v>105</v>
      </c>
      <c r="B5" s="156" t="s">
        <v>42</v>
      </c>
      <c r="C5" s="154" t="s">
        <v>105</v>
      </c>
      <c r="D5" s="156" t="s">
        <v>42</v>
      </c>
    </row>
    <row r="6" s="147" customFormat="1" ht="15" customHeight="1" spans="1:4">
      <c r="A6" s="157" t="s">
        <v>43</v>
      </c>
      <c r="B6" s="158">
        <f>SUM(B7:B9)</f>
        <v>1124.17</v>
      </c>
      <c r="C6" s="157" t="s">
        <v>44</v>
      </c>
      <c r="D6" s="158">
        <f>SUM(D7:D29)</f>
        <v>1124.17</v>
      </c>
    </row>
    <row r="7" s="147" customFormat="1" ht="15" customHeight="1" spans="1:4">
      <c r="A7" s="159" t="s">
        <v>106</v>
      </c>
      <c r="B7" s="160">
        <v>1124.17</v>
      </c>
      <c r="C7" s="159" t="s">
        <v>46</v>
      </c>
      <c r="D7" s="160">
        <v>862.66</v>
      </c>
    </row>
    <row r="8" s="147" customFormat="1" ht="15" customHeight="1" spans="1:4">
      <c r="A8" s="159" t="s">
        <v>107</v>
      </c>
      <c r="B8" s="158"/>
      <c r="C8" s="159" t="s">
        <v>48</v>
      </c>
      <c r="D8" s="160"/>
    </row>
    <row r="9" s="147" customFormat="1" ht="15" customHeight="1" spans="1:4">
      <c r="A9" s="159" t="s">
        <v>108</v>
      </c>
      <c r="B9" s="158"/>
      <c r="C9" s="159" t="s">
        <v>50</v>
      </c>
      <c r="D9" s="160"/>
    </row>
    <row r="10" s="147" customFormat="1" ht="15" customHeight="1" spans="1:4">
      <c r="A10" s="159"/>
      <c r="B10" s="158"/>
      <c r="C10" s="159" t="s">
        <v>52</v>
      </c>
      <c r="D10" s="160"/>
    </row>
    <row r="11" s="147" customFormat="1" ht="15" customHeight="1" spans="1:4">
      <c r="A11" s="159"/>
      <c r="B11" s="158"/>
      <c r="C11" s="159" t="s">
        <v>54</v>
      </c>
      <c r="D11" s="160"/>
    </row>
    <row r="12" s="147" customFormat="1" ht="15" customHeight="1" spans="1:4">
      <c r="A12" s="161"/>
      <c r="B12" s="158"/>
      <c r="C12" s="159" t="s">
        <v>56</v>
      </c>
      <c r="D12" s="160"/>
    </row>
    <row r="13" s="147" customFormat="1" ht="15" customHeight="1" spans="1:4">
      <c r="A13" s="159"/>
      <c r="B13" s="158"/>
      <c r="C13" s="159" t="s">
        <v>58</v>
      </c>
      <c r="D13" s="160">
        <v>207.56</v>
      </c>
    </row>
    <row r="14" s="147" customFormat="1" ht="15" customHeight="1" spans="1:4">
      <c r="A14" s="159"/>
      <c r="B14" s="158"/>
      <c r="C14" s="159" t="s">
        <v>60</v>
      </c>
      <c r="D14" s="160">
        <v>53.95</v>
      </c>
    </row>
    <row r="15" s="147" customFormat="1" ht="15" customHeight="1" spans="1:4">
      <c r="A15" s="159"/>
      <c r="B15" s="158"/>
      <c r="C15" s="159" t="s">
        <v>62</v>
      </c>
      <c r="D15" s="158"/>
    </row>
    <row r="16" s="147" customFormat="1" ht="15" customHeight="1" spans="1:4">
      <c r="A16" s="159"/>
      <c r="B16" s="158"/>
      <c r="C16" s="159" t="s">
        <v>64</v>
      </c>
      <c r="D16" s="158"/>
    </row>
    <row r="17" s="147" customFormat="1" ht="15" customHeight="1" spans="1:4">
      <c r="A17" s="159"/>
      <c r="B17" s="158"/>
      <c r="C17" s="159" t="s">
        <v>66</v>
      </c>
      <c r="D17" s="158"/>
    </row>
    <row r="18" s="147" customFormat="1" ht="15" customHeight="1" spans="1:4">
      <c r="A18" s="159"/>
      <c r="B18" s="158"/>
      <c r="C18" s="162" t="s">
        <v>67</v>
      </c>
      <c r="D18" s="158"/>
    </row>
    <row r="19" s="147" customFormat="1" ht="15" customHeight="1" spans="1:4">
      <c r="A19" s="159"/>
      <c r="B19" s="158"/>
      <c r="C19" s="162" t="s">
        <v>68</v>
      </c>
      <c r="D19" s="158"/>
    </row>
    <row r="20" s="147" customFormat="1" ht="15" customHeight="1" spans="1:4">
      <c r="A20" s="159"/>
      <c r="B20" s="158"/>
      <c r="C20" s="159" t="s">
        <v>69</v>
      </c>
      <c r="D20" s="158"/>
    </row>
    <row r="21" s="147" customFormat="1" ht="15" customHeight="1" spans="1:4">
      <c r="A21" s="159"/>
      <c r="B21" s="158"/>
      <c r="C21" s="162" t="s">
        <v>70</v>
      </c>
      <c r="D21" s="158"/>
    </row>
    <row r="22" s="147" customFormat="1" ht="15" customHeight="1" spans="1:4">
      <c r="A22" s="159"/>
      <c r="B22" s="158"/>
      <c r="C22" s="162" t="s">
        <v>71</v>
      </c>
      <c r="D22" s="158"/>
    </row>
    <row r="23" s="147" customFormat="1" ht="15" customHeight="1" spans="1:4">
      <c r="A23" s="159"/>
      <c r="B23" s="158"/>
      <c r="C23" s="159" t="s">
        <v>72</v>
      </c>
      <c r="D23" s="158"/>
    </row>
    <row r="24" s="147" customFormat="1" ht="15" customHeight="1" spans="1:4">
      <c r="A24" s="159"/>
      <c r="B24" s="158"/>
      <c r="C24" s="162" t="s">
        <v>73</v>
      </c>
      <c r="D24" s="158"/>
    </row>
    <row r="25" s="147" customFormat="1" ht="15" customHeight="1" spans="1:4">
      <c r="A25" s="159"/>
      <c r="B25" s="158"/>
      <c r="C25" s="159" t="s">
        <v>74</v>
      </c>
      <c r="D25" s="158"/>
    </row>
    <row r="26" s="147" customFormat="1" ht="15" customHeight="1" spans="1:4">
      <c r="A26" s="159"/>
      <c r="B26" s="158"/>
      <c r="C26" s="162" t="s">
        <v>75</v>
      </c>
      <c r="D26" s="158"/>
    </row>
    <row r="27" s="147" customFormat="1" ht="15" customHeight="1" spans="1:4">
      <c r="A27" s="159"/>
      <c r="B27" s="158"/>
      <c r="C27" s="162" t="s">
        <v>76</v>
      </c>
      <c r="D27" s="158"/>
    </row>
    <row r="28" s="147" customFormat="1" ht="15" customHeight="1" spans="1:4">
      <c r="A28" s="159"/>
      <c r="B28" s="158"/>
      <c r="C28" s="163" t="s">
        <v>77</v>
      </c>
      <c r="D28" s="158"/>
    </row>
    <row r="29" s="147" customFormat="1" ht="15" customHeight="1" spans="1:4">
      <c r="A29" s="159"/>
      <c r="B29" s="158"/>
      <c r="C29" s="159" t="s">
        <v>78</v>
      </c>
      <c r="D29" s="158"/>
    </row>
    <row r="30" s="147" customFormat="1" ht="15" customHeight="1" spans="1:4">
      <c r="A30" s="159"/>
      <c r="B30" s="158"/>
      <c r="C30" s="164"/>
      <c r="D30" s="158"/>
    </row>
    <row r="31" s="100" customFormat="1" ht="15" customHeight="1" spans="1:4">
      <c r="A31" s="159" t="s">
        <v>79</v>
      </c>
      <c r="B31" s="158"/>
      <c r="C31" s="159" t="s">
        <v>80</v>
      </c>
      <c r="D31" s="158"/>
    </row>
    <row r="32" s="147" customFormat="1" ht="15" customHeight="1" spans="1:4">
      <c r="A32" s="164"/>
      <c r="B32" s="158"/>
      <c r="C32" s="165"/>
      <c r="D32" s="158"/>
    </row>
    <row r="33" s="149" customFormat="1" ht="15" customHeight="1" spans="1:243">
      <c r="A33" s="154" t="s">
        <v>81</v>
      </c>
      <c r="B33" s="166">
        <f>SUM(B6,B31)</f>
        <v>1124.17</v>
      </c>
      <c r="C33" s="167" t="s">
        <v>82</v>
      </c>
      <c r="D33" s="166">
        <f>SUM(D6,D31)</f>
        <v>1124.17</v>
      </c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  <c r="BS33" s="168"/>
      <c r="BT33" s="168"/>
      <c r="BU33" s="168"/>
      <c r="BV33" s="168"/>
      <c r="BW33" s="168"/>
      <c r="BX33" s="168"/>
      <c r="BY33" s="168"/>
      <c r="BZ33" s="168"/>
      <c r="CA33" s="168"/>
      <c r="CB33" s="168"/>
      <c r="CC33" s="168"/>
      <c r="CD33" s="168"/>
      <c r="CE33" s="168"/>
      <c r="CF33" s="168"/>
      <c r="CG33" s="168"/>
      <c r="CH33" s="168"/>
      <c r="CI33" s="168"/>
      <c r="CJ33" s="168"/>
      <c r="CK33" s="168"/>
      <c r="CL33" s="168"/>
      <c r="CM33" s="168"/>
      <c r="CN33" s="168"/>
      <c r="CO33" s="168"/>
      <c r="CP33" s="168"/>
      <c r="CQ33" s="168"/>
      <c r="CR33" s="168"/>
      <c r="CS33" s="168"/>
      <c r="CT33" s="168"/>
      <c r="CU33" s="168"/>
      <c r="CV33" s="168"/>
      <c r="CW33" s="168"/>
      <c r="CX33" s="168"/>
      <c r="CY33" s="168"/>
      <c r="CZ33" s="168"/>
      <c r="DA33" s="168"/>
      <c r="DB33" s="168"/>
      <c r="DC33" s="168"/>
      <c r="DD33" s="168"/>
      <c r="DE33" s="168"/>
      <c r="DF33" s="168"/>
      <c r="DG33" s="168"/>
      <c r="DH33" s="168"/>
      <c r="DI33" s="168"/>
      <c r="DJ33" s="168"/>
      <c r="DK33" s="168"/>
      <c r="DL33" s="168"/>
      <c r="DM33" s="168"/>
      <c r="DN33" s="168"/>
      <c r="DO33" s="168"/>
      <c r="DP33" s="168"/>
      <c r="DQ33" s="168"/>
      <c r="DR33" s="168"/>
      <c r="DS33" s="168"/>
      <c r="DT33" s="168"/>
      <c r="DU33" s="168"/>
      <c r="DV33" s="168"/>
      <c r="DW33" s="168"/>
      <c r="DX33" s="168"/>
      <c r="DY33" s="168"/>
      <c r="DZ33" s="168"/>
      <c r="EA33" s="168"/>
      <c r="EB33" s="168"/>
      <c r="EC33" s="168"/>
      <c r="ED33" s="168"/>
      <c r="EE33" s="168"/>
      <c r="EF33" s="168"/>
      <c r="EG33" s="168"/>
      <c r="EH33" s="168"/>
      <c r="EI33" s="168"/>
      <c r="EJ33" s="168"/>
      <c r="EK33" s="168"/>
      <c r="EL33" s="168"/>
      <c r="EM33" s="168"/>
      <c r="EN33" s="168"/>
      <c r="EO33" s="168"/>
      <c r="EP33" s="168"/>
      <c r="EQ33" s="168"/>
      <c r="ER33" s="168"/>
      <c r="ES33" s="168"/>
      <c r="ET33" s="168"/>
      <c r="EU33" s="168"/>
      <c r="EV33" s="168"/>
      <c r="EW33" s="168"/>
      <c r="EX33" s="168"/>
      <c r="EY33" s="168"/>
      <c r="EZ33" s="168"/>
      <c r="FA33" s="168"/>
      <c r="FB33" s="168"/>
      <c r="FC33" s="168"/>
      <c r="FD33" s="168"/>
      <c r="FE33" s="168"/>
      <c r="FF33" s="168"/>
      <c r="FG33" s="168"/>
      <c r="FH33" s="168"/>
      <c r="FI33" s="168"/>
      <c r="FJ33" s="168"/>
      <c r="FK33" s="168"/>
      <c r="FL33" s="168"/>
      <c r="FM33" s="168"/>
      <c r="FN33" s="168"/>
      <c r="FO33" s="168"/>
      <c r="FP33" s="168"/>
      <c r="FQ33" s="168"/>
      <c r="FR33" s="168"/>
      <c r="FS33" s="168"/>
      <c r="FT33" s="168"/>
      <c r="FU33" s="168"/>
      <c r="FV33" s="168"/>
      <c r="FW33" s="168"/>
      <c r="FX33" s="168"/>
      <c r="FY33" s="168"/>
      <c r="FZ33" s="168"/>
      <c r="GA33" s="168"/>
      <c r="GB33" s="168"/>
      <c r="GC33" s="168"/>
      <c r="GD33" s="168"/>
      <c r="GE33" s="168"/>
      <c r="GF33" s="168"/>
      <c r="GG33" s="168"/>
      <c r="GH33" s="168"/>
      <c r="GI33" s="168"/>
      <c r="GJ33" s="168"/>
      <c r="GK33" s="168"/>
      <c r="GL33" s="168"/>
      <c r="GM33" s="168"/>
      <c r="GN33" s="168"/>
      <c r="GO33" s="168"/>
      <c r="GP33" s="168"/>
      <c r="GQ33" s="168"/>
      <c r="GR33" s="168"/>
      <c r="GS33" s="168"/>
      <c r="GT33" s="168"/>
      <c r="GU33" s="168"/>
      <c r="GV33" s="168"/>
      <c r="GW33" s="168"/>
      <c r="GX33" s="168"/>
      <c r="GY33" s="168"/>
      <c r="GZ33" s="168"/>
      <c r="HA33" s="168"/>
      <c r="HB33" s="168"/>
      <c r="HC33" s="168"/>
      <c r="HD33" s="168"/>
      <c r="HE33" s="168"/>
      <c r="HF33" s="168"/>
      <c r="HG33" s="168"/>
      <c r="HH33" s="168"/>
      <c r="HI33" s="168"/>
      <c r="HJ33" s="168"/>
      <c r="HK33" s="168"/>
      <c r="HL33" s="168"/>
      <c r="HM33" s="168"/>
      <c r="HN33" s="168"/>
      <c r="HO33" s="168"/>
      <c r="HP33" s="168"/>
      <c r="HQ33" s="168"/>
      <c r="HR33" s="168"/>
      <c r="HS33" s="168"/>
      <c r="HT33" s="168"/>
      <c r="HU33" s="168"/>
      <c r="HV33" s="168"/>
      <c r="HW33" s="168"/>
      <c r="HX33" s="168"/>
      <c r="HY33" s="168"/>
      <c r="HZ33" s="168"/>
      <c r="IA33" s="168"/>
      <c r="IB33" s="168"/>
      <c r="IC33" s="168"/>
      <c r="ID33" s="168"/>
      <c r="IE33" s="168"/>
      <c r="IF33" s="168"/>
      <c r="IG33" s="168"/>
      <c r="IH33" s="168"/>
      <c r="II33" s="168"/>
    </row>
  </sheetData>
  <mergeCells count="3">
    <mergeCell ref="A2:D2"/>
    <mergeCell ref="A4:B4"/>
    <mergeCell ref="C4:D4"/>
  </mergeCells>
  <printOptions horizontalCentered="1"/>
  <pageMargins left="0.42" right="0.42" top="0.56" bottom="0.42" header="0.28" footer="0.28"/>
  <pageSetup paperSize="9" orientation="landscape" horizontalDpi="600" verticalDpi="600"/>
  <headerFooter/>
  <ignoredErrors>
    <ignoredError sqref="B33 D33 B6 D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showZeros="0" workbookViewId="0">
      <pane xSplit="2" ySplit="5" topLeftCell="C6" activePane="bottomRight" state="frozen"/>
      <selection/>
      <selection pane="topRight"/>
      <selection pane="bottomLeft"/>
      <selection pane="bottomRight" activeCell="C23" sqref="C23"/>
    </sheetView>
  </sheetViews>
  <sheetFormatPr defaultColWidth="9.33333333333333" defaultRowHeight="12.75"/>
  <cols>
    <col min="1" max="1" width="12.8285714285714" style="54" customWidth="1"/>
    <col min="2" max="2" width="38.8285714285714" style="54" customWidth="1"/>
    <col min="3" max="3" width="13.8285714285714" style="54" customWidth="1"/>
    <col min="4" max="6" width="13.8285714285714" style="55" customWidth="1"/>
    <col min="7" max="8" width="13.8285714285714" style="107" customWidth="1"/>
    <col min="9" max="9" width="13.8285714285714" style="55" customWidth="1"/>
    <col min="10" max="16384" width="9.33333333333333" style="55"/>
  </cols>
  <sheetData>
    <row r="1" ht="15.75" spans="1:1">
      <c r="A1" s="5" t="s">
        <v>109</v>
      </c>
    </row>
    <row r="2" ht="20.25" spans="1:9">
      <c r="A2" s="56" t="s">
        <v>110</v>
      </c>
      <c r="B2" s="56"/>
      <c r="C2" s="56"/>
      <c r="D2" s="108"/>
      <c r="E2" s="108"/>
      <c r="F2" s="108"/>
      <c r="G2" s="116"/>
      <c r="H2" s="116"/>
      <c r="I2" s="78"/>
    </row>
    <row r="3" s="105" customFormat="1" ht="14.25" spans="1:9">
      <c r="A3" s="94"/>
      <c r="B3" s="109"/>
      <c r="C3" s="109"/>
      <c r="D3" s="110"/>
      <c r="E3" s="117"/>
      <c r="F3" s="117"/>
      <c r="G3" s="118"/>
      <c r="H3" s="118"/>
      <c r="I3" s="94" t="s">
        <v>38</v>
      </c>
    </row>
    <row r="4" s="106" customFormat="1" ht="25" customHeight="1" spans="1:9">
      <c r="A4" s="59" t="s">
        <v>111</v>
      </c>
      <c r="B4" s="60" t="s">
        <v>112</v>
      </c>
      <c r="C4" s="111" t="s">
        <v>113</v>
      </c>
      <c r="D4" s="112" t="s">
        <v>114</v>
      </c>
      <c r="E4" s="112"/>
      <c r="F4" s="112"/>
      <c r="G4" s="112" t="s">
        <v>115</v>
      </c>
      <c r="H4" s="112"/>
      <c r="I4" s="112"/>
    </row>
    <row r="5" s="106" customFormat="1" ht="31.5" spans="1:9">
      <c r="A5" s="63"/>
      <c r="B5" s="64"/>
      <c r="C5" s="111"/>
      <c r="D5" s="112" t="s">
        <v>116</v>
      </c>
      <c r="E5" s="112" t="s">
        <v>117</v>
      </c>
      <c r="F5" s="112" t="s">
        <v>118</v>
      </c>
      <c r="G5" s="112" t="s">
        <v>116</v>
      </c>
      <c r="H5" s="62" t="s">
        <v>119</v>
      </c>
      <c r="I5" s="62" t="s">
        <v>120</v>
      </c>
    </row>
    <row r="6" s="51" customFormat="1" ht="25" customHeight="1" spans="1:9">
      <c r="A6" s="65"/>
      <c r="B6" s="70" t="s">
        <v>92</v>
      </c>
      <c r="C6" s="82">
        <f t="shared" ref="C6:H6" si="0">SUM(C7:C19)/3</f>
        <v>1124.17</v>
      </c>
      <c r="D6" s="82">
        <f t="shared" si="0"/>
        <v>930.5</v>
      </c>
      <c r="E6" s="82">
        <f t="shared" si="0"/>
        <v>878.17</v>
      </c>
      <c r="F6" s="82">
        <f t="shared" si="0"/>
        <v>52.33</v>
      </c>
      <c r="G6" s="82">
        <f t="shared" si="0"/>
        <v>193.67</v>
      </c>
      <c r="H6" s="82">
        <f t="shared" si="0"/>
        <v>193.67</v>
      </c>
      <c r="I6" s="82"/>
    </row>
    <row r="7" s="51" customFormat="1" ht="25" customHeight="1" spans="1:9">
      <c r="A7" s="65" t="s">
        <v>121</v>
      </c>
      <c r="B7" s="142" t="s">
        <v>122</v>
      </c>
      <c r="C7" s="82">
        <f t="shared" ref="C7:I7" si="1">SUM(C8:C10)/2</f>
        <v>862.66</v>
      </c>
      <c r="D7" s="82">
        <f t="shared" si="1"/>
        <v>668.99</v>
      </c>
      <c r="E7" s="143">
        <f t="shared" si="1"/>
        <v>616.66</v>
      </c>
      <c r="F7" s="82">
        <f t="shared" si="1"/>
        <v>52.33</v>
      </c>
      <c r="G7" s="82">
        <f t="shared" si="1"/>
        <v>193.67</v>
      </c>
      <c r="H7" s="82">
        <f t="shared" si="1"/>
        <v>193.67</v>
      </c>
      <c r="I7" s="82"/>
    </row>
    <row r="8" s="52" customFormat="1" ht="25" customHeight="1" spans="1:9">
      <c r="A8" s="65" t="s">
        <v>123</v>
      </c>
      <c r="B8" s="142" t="s">
        <v>124</v>
      </c>
      <c r="C8" s="82">
        <f t="shared" ref="C8:I8" si="2">SUM(C9:C10)</f>
        <v>862.66</v>
      </c>
      <c r="D8" s="82">
        <f t="shared" si="2"/>
        <v>668.99</v>
      </c>
      <c r="E8" s="143">
        <f t="shared" si="2"/>
        <v>616.66</v>
      </c>
      <c r="F8" s="82">
        <f t="shared" si="2"/>
        <v>52.33</v>
      </c>
      <c r="G8" s="82">
        <f t="shared" si="2"/>
        <v>193.67</v>
      </c>
      <c r="H8" s="82">
        <f t="shared" si="2"/>
        <v>193.67</v>
      </c>
      <c r="I8" s="82"/>
    </row>
    <row r="9" s="52" customFormat="1" ht="25" customHeight="1" spans="1:9">
      <c r="A9" s="65" t="s">
        <v>125</v>
      </c>
      <c r="B9" s="142" t="s">
        <v>126</v>
      </c>
      <c r="C9" s="67">
        <f>SUM(E9:G9)</f>
        <v>668.99</v>
      </c>
      <c r="D9" s="67">
        <f>SUM(E9:F9)</f>
        <v>668.99</v>
      </c>
      <c r="E9" s="144">
        <f>616.66</f>
        <v>616.66</v>
      </c>
      <c r="F9" s="82">
        <v>52.33</v>
      </c>
      <c r="G9" s="119">
        <f>SUM(H9:I9)</f>
        <v>0</v>
      </c>
      <c r="H9" s="82"/>
      <c r="I9" s="82"/>
    </row>
    <row r="10" s="52" customFormat="1" ht="25" customHeight="1" spans="1:9">
      <c r="A10" s="65" t="s">
        <v>127</v>
      </c>
      <c r="B10" s="142" t="s">
        <v>128</v>
      </c>
      <c r="C10" s="67">
        <f>SUM(E10:G10)</f>
        <v>193.67</v>
      </c>
      <c r="D10" s="67">
        <f>SUM(E10:F10)</f>
        <v>0</v>
      </c>
      <c r="E10" s="144"/>
      <c r="F10" s="82"/>
      <c r="G10" s="119">
        <f>SUM(H10:I10)</f>
        <v>193.67</v>
      </c>
      <c r="H10" s="82">
        <v>193.67</v>
      </c>
      <c r="I10" s="82"/>
    </row>
    <row r="11" s="52" customFormat="1" ht="25" customHeight="1" spans="1:9">
      <c r="A11" s="65" t="s">
        <v>129</v>
      </c>
      <c r="B11" s="142" t="s">
        <v>130</v>
      </c>
      <c r="C11" s="82">
        <f>SUM(C12:C15)/2</f>
        <v>207.56</v>
      </c>
      <c r="D11" s="82">
        <f>SUM(D12:D15)/2</f>
        <v>207.56</v>
      </c>
      <c r="E11" s="144">
        <f>SUM(E12:E15)/2</f>
        <v>207.56</v>
      </c>
      <c r="F11" s="82">
        <f>SUM(F12:F14)/2</f>
        <v>0</v>
      </c>
      <c r="G11" s="82">
        <f>SUM(G12:G14)/2</f>
        <v>0</v>
      </c>
      <c r="H11" s="82"/>
      <c r="I11" s="82"/>
    </row>
    <row r="12" s="52" customFormat="1" ht="25" customHeight="1" spans="1:9">
      <c r="A12" s="65" t="s">
        <v>131</v>
      </c>
      <c r="B12" s="142" t="s">
        <v>132</v>
      </c>
      <c r="C12" s="82">
        <f>SUM(C13:C15)</f>
        <v>207.56</v>
      </c>
      <c r="D12" s="82">
        <f>SUM(D13:D15)</f>
        <v>207.56</v>
      </c>
      <c r="E12" s="144">
        <f>SUM(E13:E15)</f>
        <v>207.56</v>
      </c>
      <c r="F12" s="82">
        <f>SUM(F13:F14)</f>
        <v>0</v>
      </c>
      <c r="G12" s="82">
        <f>SUM(G13:G14)</f>
        <v>0</v>
      </c>
      <c r="H12" s="82"/>
      <c r="I12" s="82"/>
    </row>
    <row r="13" s="52" customFormat="1" ht="25" customHeight="1" spans="1:9">
      <c r="A13" s="65" t="s">
        <v>133</v>
      </c>
      <c r="B13" s="142" t="s">
        <v>134</v>
      </c>
      <c r="C13" s="67">
        <f t="shared" ref="C13:C19" si="3">SUM(E13:G13)</f>
        <v>136.02</v>
      </c>
      <c r="D13" s="67">
        <f>SUM(E13:F13)</f>
        <v>136.02</v>
      </c>
      <c r="E13" s="144">
        <v>136.02</v>
      </c>
      <c r="F13" s="82"/>
      <c r="G13" s="119">
        <f>SUM(H13:I13)</f>
        <v>0</v>
      </c>
      <c r="H13" s="82"/>
      <c r="I13" s="82"/>
    </row>
    <row r="14" s="52" customFormat="1" ht="25" customHeight="1" spans="1:9">
      <c r="A14" s="65" t="s">
        <v>135</v>
      </c>
      <c r="B14" s="142" t="s">
        <v>136</v>
      </c>
      <c r="C14" s="67">
        <f t="shared" si="3"/>
        <v>46.54</v>
      </c>
      <c r="D14" s="67">
        <f>SUM(E14:F14)</f>
        <v>46.54</v>
      </c>
      <c r="E14" s="144">
        <v>46.54</v>
      </c>
      <c r="F14" s="82"/>
      <c r="G14" s="119">
        <f>SUM(H14:I14)</f>
        <v>0</v>
      </c>
      <c r="H14" s="82"/>
      <c r="I14" s="82"/>
    </row>
    <row r="15" s="52" customFormat="1" ht="25" customHeight="1" spans="1:9">
      <c r="A15" s="65" t="s">
        <v>137</v>
      </c>
      <c r="B15" s="142" t="s">
        <v>138</v>
      </c>
      <c r="C15" s="67">
        <f t="shared" si="3"/>
        <v>25</v>
      </c>
      <c r="D15" s="67">
        <f>SUM(E15:F15)</f>
        <v>25</v>
      </c>
      <c r="E15" s="144">
        <v>25</v>
      </c>
      <c r="F15" s="82"/>
      <c r="G15" s="119"/>
      <c r="H15" s="120"/>
      <c r="I15" s="82"/>
    </row>
    <row r="16" s="52" customFormat="1" ht="25" customHeight="1" spans="1:9">
      <c r="A16" s="65" t="s">
        <v>139</v>
      </c>
      <c r="B16" s="142" t="s">
        <v>140</v>
      </c>
      <c r="C16" s="82">
        <f>SUM(C17:C19)/2</f>
        <v>53.95</v>
      </c>
      <c r="D16" s="82">
        <f>SUM(D17:D19)/2</f>
        <v>53.95</v>
      </c>
      <c r="E16" s="144">
        <f>SUM(E17:E19)/2</f>
        <v>53.95</v>
      </c>
      <c r="F16" s="82">
        <f>SUM(F17:F19)/2</f>
        <v>0</v>
      </c>
      <c r="G16" s="119">
        <f t="shared" ref="G16:G21" si="4">SUM(H16:I16)</f>
        <v>0</v>
      </c>
      <c r="H16" s="120"/>
      <c r="I16" s="82"/>
    </row>
    <row r="17" s="52" customFormat="1" ht="25" customHeight="1" spans="1:9">
      <c r="A17" s="65" t="s">
        <v>141</v>
      </c>
      <c r="B17" s="142" t="s">
        <v>142</v>
      </c>
      <c r="C17" s="82">
        <f>SUM(C18:C19)</f>
        <v>53.95</v>
      </c>
      <c r="D17" s="82">
        <f>SUM(D18:D19)</f>
        <v>53.95</v>
      </c>
      <c r="E17" s="144">
        <f>SUM(E18:E19)</f>
        <v>53.95</v>
      </c>
      <c r="F17" s="82"/>
      <c r="G17" s="119">
        <f t="shared" si="4"/>
        <v>0</v>
      </c>
      <c r="H17" s="120"/>
      <c r="I17" s="82"/>
    </row>
    <row r="18" s="52" customFormat="1" ht="25" customHeight="1" spans="1:9">
      <c r="A18" s="65" t="s">
        <v>143</v>
      </c>
      <c r="B18" s="142" t="s">
        <v>144</v>
      </c>
      <c r="C18" s="67">
        <f t="shared" si="3"/>
        <v>52.81</v>
      </c>
      <c r="D18" s="67">
        <f>SUM(E18:F18)</f>
        <v>52.81</v>
      </c>
      <c r="E18" s="144">
        <v>52.81</v>
      </c>
      <c r="F18" s="82"/>
      <c r="G18" s="119">
        <f t="shared" si="4"/>
        <v>0</v>
      </c>
      <c r="H18" s="120"/>
      <c r="I18" s="82"/>
    </row>
    <row r="19" s="52" customFormat="1" ht="25" customHeight="1" spans="1:9">
      <c r="A19" s="65" t="s">
        <v>145</v>
      </c>
      <c r="B19" s="142" t="s">
        <v>146</v>
      </c>
      <c r="C19" s="67">
        <f t="shared" si="3"/>
        <v>1.14</v>
      </c>
      <c r="D19" s="67">
        <f>SUM(E19:F19)</f>
        <v>1.14</v>
      </c>
      <c r="E19" s="144">
        <v>1.14</v>
      </c>
      <c r="F19" s="82"/>
      <c r="G19" s="119">
        <f t="shared" si="4"/>
        <v>0</v>
      </c>
      <c r="H19" s="120"/>
      <c r="I19" s="82"/>
    </row>
    <row r="20" s="53" customFormat="1" ht="25" customHeight="1" spans="1:9">
      <c r="A20" s="113" t="s">
        <v>88</v>
      </c>
      <c r="B20" s="113"/>
      <c r="C20" s="76">
        <f t="shared" ref="C20:I20" si="5">SUM(C6:C19)/4</f>
        <v>1124.17</v>
      </c>
      <c r="D20" s="76">
        <f t="shared" si="5"/>
        <v>930.5</v>
      </c>
      <c r="E20" s="76">
        <f t="shared" si="5"/>
        <v>878.17</v>
      </c>
      <c r="F20" s="76">
        <f t="shared" si="5"/>
        <v>52.33</v>
      </c>
      <c r="G20" s="76">
        <f t="shared" si="5"/>
        <v>193.67</v>
      </c>
      <c r="H20" s="76">
        <f t="shared" si="5"/>
        <v>193.67</v>
      </c>
      <c r="I20" s="76">
        <f t="shared" si="5"/>
        <v>0</v>
      </c>
    </row>
  </sheetData>
  <mergeCells count="7">
    <mergeCell ref="A2:I2"/>
    <mergeCell ref="D4:F4"/>
    <mergeCell ref="G4:I4"/>
    <mergeCell ref="A20:B20"/>
    <mergeCell ref="A4:A5"/>
    <mergeCell ref="B4:B5"/>
    <mergeCell ref="C4:C5"/>
  </mergeCells>
  <printOptions horizontalCentered="1"/>
  <pageMargins left="0.42" right="0.42" top="0.56" bottom="0.42" header="0.28" footer="0.28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showZeros="0" workbookViewId="0">
      <pane xSplit="3" ySplit="5" topLeftCell="D12" activePane="bottomRight" state="frozen"/>
      <selection/>
      <selection pane="topRight"/>
      <selection pane="bottomLeft"/>
      <selection pane="bottomRight" activeCell="F29" sqref="F29"/>
    </sheetView>
  </sheetViews>
  <sheetFormatPr defaultColWidth="9.33333333333333" defaultRowHeight="12.75" outlineLevelCol="5"/>
  <cols>
    <col min="1" max="2" width="10.8285714285714" style="125" customWidth="1"/>
    <col min="3" max="3" width="55.8285714285714" style="125" customWidth="1"/>
    <col min="4" max="6" width="20.8285714285714" style="125" customWidth="1"/>
    <col min="7" max="16384" width="9.33333333333333" style="125"/>
  </cols>
  <sheetData>
    <row r="1" ht="15.75" spans="1:5">
      <c r="A1" s="5" t="s">
        <v>147</v>
      </c>
      <c r="B1" s="126"/>
      <c r="C1" s="126"/>
      <c r="D1" s="126"/>
      <c r="E1" s="126"/>
    </row>
    <row r="2" ht="20.25" spans="1:6">
      <c r="A2" s="127" t="s">
        <v>148</v>
      </c>
      <c r="B2" s="127"/>
      <c r="C2" s="127"/>
      <c r="D2" s="127"/>
      <c r="E2" s="127"/>
      <c r="F2" s="127"/>
    </row>
    <row r="3" s="121" customFormat="1" ht="14.25" spans="1:6">
      <c r="A3" s="94"/>
      <c r="B3" s="128"/>
      <c r="C3" s="128"/>
      <c r="D3" s="128"/>
      <c r="F3" s="79" t="s">
        <v>38</v>
      </c>
    </row>
    <row r="4" s="122" customFormat="1" ht="25" customHeight="1" spans="1:6">
      <c r="A4" s="129" t="s">
        <v>111</v>
      </c>
      <c r="B4" s="130"/>
      <c r="C4" s="129" t="s">
        <v>112</v>
      </c>
      <c r="D4" s="131" t="s">
        <v>114</v>
      </c>
      <c r="E4" s="131"/>
      <c r="F4" s="131"/>
    </row>
    <row r="5" s="122" customFormat="1" ht="25" customHeight="1" spans="1:6">
      <c r="A5" s="132" t="s">
        <v>149</v>
      </c>
      <c r="B5" s="132" t="s">
        <v>150</v>
      </c>
      <c r="C5" s="133"/>
      <c r="D5" s="134" t="s">
        <v>116</v>
      </c>
      <c r="E5" s="134" t="s">
        <v>117</v>
      </c>
      <c r="F5" s="134" t="s">
        <v>118</v>
      </c>
    </row>
    <row r="6" s="123" customFormat="1" ht="25" customHeight="1" spans="1:6">
      <c r="A6" s="135"/>
      <c r="B6" s="135"/>
      <c r="C6" s="70" t="s">
        <v>92</v>
      </c>
      <c r="D6" s="97">
        <f>SUM(D7:D25)/2</f>
        <v>930.5</v>
      </c>
      <c r="E6" s="97">
        <f>SUM(E7:E25)/2</f>
        <v>878.17</v>
      </c>
      <c r="F6" s="97">
        <f>SUM(F7:F25)/2</f>
        <v>52.33</v>
      </c>
    </row>
    <row r="7" s="123" customFormat="1" ht="25" customHeight="1" spans="1:6">
      <c r="A7" s="135" t="s">
        <v>151</v>
      </c>
      <c r="B7" s="135"/>
      <c r="C7" s="136" t="s">
        <v>152</v>
      </c>
      <c r="D7" s="97">
        <f t="shared" ref="D7:D25" si="0">SUM(E7:F7)</f>
        <v>718.21</v>
      </c>
      <c r="E7" s="97">
        <f>SUM(E8:E16)</f>
        <v>718.21</v>
      </c>
      <c r="F7" s="97">
        <f>SUM(F8:F16)</f>
        <v>0</v>
      </c>
    </row>
    <row r="8" s="123" customFormat="1" ht="25" customHeight="1" spans="1:6">
      <c r="A8" s="135"/>
      <c r="B8" s="135" t="s">
        <v>153</v>
      </c>
      <c r="C8" s="136" t="s">
        <v>154</v>
      </c>
      <c r="D8" s="97">
        <f t="shared" si="0"/>
        <v>251.33</v>
      </c>
      <c r="E8" s="97">
        <v>251.33</v>
      </c>
      <c r="F8" s="97"/>
    </row>
    <row r="9" s="123" customFormat="1" ht="25" customHeight="1" spans="1:6">
      <c r="A9" s="135"/>
      <c r="B9" s="135" t="s">
        <v>155</v>
      </c>
      <c r="C9" s="136" t="s">
        <v>156</v>
      </c>
      <c r="D9" s="97">
        <f t="shared" si="0"/>
        <v>80.8</v>
      </c>
      <c r="E9" s="97">
        <v>80.8</v>
      </c>
      <c r="F9" s="97"/>
    </row>
    <row r="10" s="123" customFormat="1" ht="25" customHeight="1" spans="1:6">
      <c r="A10" s="135"/>
      <c r="B10" s="135" t="s">
        <v>157</v>
      </c>
      <c r="C10" s="136" t="s">
        <v>158</v>
      </c>
      <c r="D10" s="97">
        <f t="shared" si="0"/>
        <v>155.97</v>
      </c>
      <c r="E10" s="97">
        <v>155.97</v>
      </c>
      <c r="F10" s="97"/>
    </row>
    <row r="11" s="123" customFormat="1" ht="25" customHeight="1" spans="1:6">
      <c r="A11" s="135"/>
      <c r="B11" s="135" t="s">
        <v>159</v>
      </c>
      <c r="C11" s="136" t="s">
        <v>160</v>
      </c>
      <c r="D11" s="97">
        <f t="shared" si="0"/>
        <v>38.64</v>
      </c>
      <c r="E11" s="97">
        <v>38.64</v>
      </c>
      <c r="F11" s="97"/>
    </row>
    <row r="12" s="123" customFormat="1" ht="25" customHeight="1" spans="1:6">
      <c r="A12" s="135"/>
      <c r="B12" s="135" t="s">
        <v>161</v>
      </c>
      <c r="C12" s="136" t="s">
        <v>162</v>
      </c>
      <c r="D12" s="97">
        <f t="shared" si="0"/>
        <v>46.54</v>
      </c>
      <c r="E12" s="97">
        <v>46.54</v>
      </c>
      <c r="F12" s="97"/>
    </row>
    <row r="13" s="123" customFormat="1" ht="25" customHeight="1" spans="1:6">
      <c r="A13" s="135"/>
      <c r="B13" s="135" t="s">
        <v>163</v>
      </c>
      <c r="C13" s="136" t="s">
        <v>164</v>
      </c>
      <c r="D13" s="97">
        <f t="shared" si="0"/>
        <v>25</v>
      </c>
      <c r="E13" s="97">
        <v>25</v>
      </c>
      <c r="F13" s="97"/>
    </row>
    <row r="14" s="123" customFormat="1" ht="25" customHeight="1" spans="1:6">
      <c r="A14" s="135"/>
      <c r="B14" s="135" t="s">
        <v>165</v>
      </c>
      <c r="C14" s="136" t="s">
        <v>166</v>
      </c>
      <c r="D14" s="97">
        <f t="shared" si="0"/>
        <v>52.81</v>
      </c>
      <c r="E14" s="97">
        <v>52.81</v>
      </c>
      <c r="F14" s="97"/>
    </row>
    <row r="15" s="123" customFormat="1" ht="25" customHeight="1" spans="1:6">
      <c r="A15" s="135"/>
      <c r="B15" s="135" t="s">
        <v>167</v>
      </c>
      <c r="C15" s="136" t="s">
        <v>168</v>
      </c>
      <c r="D15" s="97">
        <f t="shared" si="0"/>
        <v>5.81</v>
      </c>
      <c r="E15" s="97">
        <v>5.81</v>
      </c>
      <c r="F15" s="97"/>
    </row>
    <row r="16" s="123" customFormat="1" ht="25" customHeight="1" spans="1:6">
      <c r="A16" s="135"/>
      <c r="B16" s="135" t="s">
        <v>169</v>
      </c>
      <c r="C16" s="136" t="s">
        <v>170</v>
      </c>
      <c r="D16" s="97">
        <f t="shared" si="0"/>
        <v>61.31</v>
      </c>
      <c r="E16" s="97">
        <v>61.31</v>
      </c>
      <c r="F16" s="97"/>
    </row>
    <row r="17" s="123" customFormat="1" ht="25" customHeight="1" spans="1:6">
      <c r="A17" s="135" t="s">
        <v>171</v>
      </c>
      <c r="B17" s="135"/>
      <c r="C17" s="136" t="s">
        <v>172</v>
      </c>
      <c r="D17" s="97">
        <f t="shared" si="0"/>
        <v>76.27</v>
      </c>
      <c r="E17" s="97">
        <f>SUM(E18:E21)</f>
        <v>23.94</v>
      </c>
      <c r="F17" s="97">
        <f>SUM(F18:F21)</f>
        <v>52.33</v>
      </c>
    </row>
    <row r="18" s="123" customFormat="1" ht="25" customHeight="1" spans="1:6">
      <c r="A18" s="135"/>
      <c r="B18" s="137" t="s">
        <v>153</v>
      </c>
      <c r="C18" s="136" t="s">
        <v>173</v>
      </c>
      <c r="D18" s="97">
        <f t="shared" si="0"/>
        <v>44</v>
      </c>
      <c r="E18" s="97"/>
      <c r="F18" s="97">
        <v>44</v>
      </c>
    </row>
    <row r="19" s="123" customFormat="1" ht="25" customHeight="1" spans="1:6">
      <c r="A19" s="135"/>
      <c r="B19" s="137" t="s">
        <v>174</v>
      </c>
      <c r="C19" s="136" t="s">
        <v>175</v>
      </c>
      <c r="D19" s="97">
        <f t="shared" si="0"/>
        <v>4.08</v>
      </c>
      <c r="E19" s="97"/>
      <c r="F19" s="97">
        <v>4.08</v>
      </c>
    </row>
    <row r="20" s="123" customFormat="1" ht="25" customHeight="1" spans="1:6">
      <c r="A20" s="135"/>
      <c r="B20" s="137" t="s">
        <v>176</v>
      </c>
      <c r="C20" s="138" t="s">
        <v>177</v>
      </c>
      <c r="D20" s="97">
        <f t="shared" si="0"/>
        <v>4.25</v>
      </c>
      <c r="E20" s="97"/>
      <c r="F20" s="97">
        <v>4.25</v>
      </c>
    </row>
    <row r="21" s="123" customFormat="1" ht="25" customHeight="1" spans="1:6">
      <c r="A21" s="135"/>
      <c r="B21" s="137" t="s">
        <v>178</v>
      </c>
      <c r="C21" s="138" t="s">
        <v>179</v>
      </c>
      <c r="D21" s="97">
        <f t="shared" si="0"/>
        <v>23.94</v>
      </c>
      <c r="E21" s="97">
        <v>23.94</v>
      </c>
      <c r="F21" s="97"/>
    </row>
    <row r="22" s="123" customFormat="1" ht="25" customHeight="1" spans="1:6">
      <c r="A22" s="135" t="s">
        <v>180</v>
      </c>
      <c r="B22" s="135"/>
      <c r="C22" s="136" t="s">
        <v>181</v>
      </c>
      <c r="D22" s="97">
        <f t="shared" si="0"/>
        <v>136.02</v>
      </c>
      <c r="E22" s="97">
        <f>SUM(E23:E25)</f>
        <v>136.02</v>
      </c>
      <c r="F22" s="97">
        <f>SUM(F23:F25)</f>
        <v>0</v>
      </c>
    </row>
    <row r="23" s="123" customFormat="1" ht="25" customHeight="1" spans="1:6">
      <c r="A23" s="135"/>
      <c r="B23" s="137" t="s">
        <v>153</v>
      </c>
      <c r="C23" s="138" t="s">
        <v>182</v>
      </c>
      <c r="D23" s="97">
        <f t="shared" si="0"/>
        <v>12.66</v>
      </c>
      <c r="E23" s="97">
        <v>12.66</v>
      </c>
      <c r="F23" s="97"/>
    </row>
    <row r="24" s="123" customFormat="1" ht="25" customHeight="1" spans="1:6">
      <c r="A24" s="135"/>
      <c r="B24" s="137" t="s">
        <v>155</v>
      </c>
      <c r="C24" s="138" t="s">
        <v>183</v>
      </c>
      <c r="D24" s="97">
        <f t="shared" si="0"/>
        <v>93.36</v>
      </c>
      <c r="E24" s="97">
        <v>93.36</v>
      </c>
      <c r="F24" s="97"/>
    </row>
    <row r="25" s="123" customFormat="1" ht="25" customHeight="1" spans="1:6">
      <c r="A25" s="135"/>
      <c r="B25" s="137" t="s">
        <v>184</v>
      </c>
      <c r="C25" s="138" t="s">
        <v>185</v>
      </c>
      <c r="D25" s="97">
        <f t="shared" si="0"/>
        <v>30</v>
      </c>
      <c r="E25" s="97">
        <v>30</v>
      </c>
      <c r="F25" s="97"/>
    </row>
    <row r="26" s="124" customFormat="1" ht="25" customHeight="1" spans="1:6">
      <c r="A26" s="139" t="s">
        <v>88</v>
      </c>
      <c r="B26" s="140"/>
      <c r="C26" s="141"/>
      <c r="D26" s="99">
        <f>SUM(D6:D25)/3</f>
        <v>930.5</v>
      </c>
      <c r="E26" s="99">
        <f>SUM(E6:E25)/3</f>
        <v>878.17</v>
      </c>
      <c r="F26" s="99">
        <f>SUM(F6:F25)/3</f>
        <v>52.33</v>
      </c>
    </row>
  </sheetData>
  <mergeCells count="5">
    <mergeCell ref="A2:F2"/>
    <mergeCell ref="A4:B4"/>
    <mergeCell ref="D4:F4"/>
    <mergeCell ref="A26:C26"/>
    <mergeCell ref="C4:C5"/>
  </mergeCells>
  <printOptions horizontalCentered="1"/>
  <pageMargins left="0.42" right="0.42" top="0.56" bottom="0.42" header="0.28" footer="0.28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showZeros="0" workbookViewId="0">
      <pane xSplit="3" ySplit="5" topLeftCell="D12" activePane="bottomRight" state="frozen"/>
      <selection/>
      <selection pane="topRight"/>
      <selection pane="bottomLeft"/>
      <selection pane="bottomRight" activeCell="D46" sqref="D46"/>
    </sheetView>
  </sheetViews>
  <sheetFormatPr defaultColWidth="9.33333333333333" defaultRowHeight="12.75" outlineLevelCol="5"/>
  <cols>
    <col min="1" max="2" width="10.8285714285714" style="125" customWidth="1"/>
    <col min="3" max="3" width="55.8285714285714" style="125" customWidth="1"/>
    <col min="4" max="6" width="20.8285714285714" style="125" customWidth="1"/>
    <col min="7" max="16384" width="9.33333333333333" style="125"/>
  </cols>
  <sheetData>
    <row r="1" ht="15.75" spans="1:5">
      <c r="A1" s="5" t="s">
        <v>186</v>
      </c>
      <c r="B1" s="126"/>
      <c r="C1" s="126"/>
      <c r="D1" s="126"/>
      <c r="E1" s="126"/>
    </row>
    <row r="2" ht="20.25" spans="1:6">
      <c r="A2" s="127" t="s">
        <v>187</v>
      </c>
      <c r="B2" s="127"/>
      <c r="C2" s="127"/>
      <c r="D2" s="127"/>
      <c r="E2" s="127"/>
      <c r="F2" s="127"/>
    </row>
    <row r="3" s="121" customFormat="1" ht="14.25" spans="1:6">
      <c r="A3" s="94"/>
      <c r="B3" s="128"/>
      <c r="C3" s="128"/>
      <c r="D3" s="128"/>
      <c r="F3" s="79" t="s">
        <v>38</v>
      </c>
    </row>
    <row r="4" s="122" customFormat="1" ht="25" customHeight="1" spans="1:6">
      <c r="A4" s="129" t="s">
        <v>111</v>
      </c>
      <c r="B4" s="130"/>
      <c r="C4" s="129" t="s">
        <v>112</v>
      </c>
      <c r="D4" s="131" t="s">
        <v>114</v>
      </c>
      <c r="E4" s="131"/>
      <c r="F4" s="131"/>
    </row>
    <row r="5" s="122" customFormat="1" ht="25" customHeight="1" spans="1:6">
      <c r="A5" s="132" t="s">
        <v>149</v>
      </c>
      <c r="B5" s="132" t="s">
        <v>150</v>
      </c>
      <c r="C5" s="133"/>
      <c r="D5" s="134" t="s">
        <v>116</v>
      </c>
      <c r="E5" s="134" t="s">
        <v>117</v>
      </c>
      <c r="F5" s="134" t="s">
        <v>118</v>
      </c>
    </row>
    <row r="6" s="123" customFormat="1" ht="25" customHeight="1" spans="1:6">
      <c r="A6" s="135"/>
      <c r="B6" s="135"/>
      <c r="C6" s="70" t="s">
        <v>92</v>
      </c>
      <c r="D6" s="97">
        <f>D7+D11+D14+D16</f>
        <v>930.5</v>
      </c>
      <c r="E6" s="97">
        <f>E7+E11+E14+E16</f>
        <v>878.17</v>
      </c>
      <c r="F6" s="97"/>
    </row>
    <row r="7" s="123" customFormat="1" ht="25" customHeight="1" spans="1:6">
      <c r="A7" s="135" t="s">
        <v>188</v>
      </c>
      <c r="B7" s="135"/>
      <c r="C7" s="136" t="s">
        <v>189</v>
      </c>
      <c r="D7" s="97">
        <f t="shared" ref="D7:D18" si="0">E7+F7</f>
        <v>461.64</v>
      </c>
      <c r="E7" s="97">
        <f>E8+E9+E10</f>
        <v>461.64</v>
      </c>
      <c r="F7" s="97">
        <f>F8+F9+F10</f>
        <v>0</v>
      </c>
    </row>
    <row r="8" s="123" customFormat="1" ht="25" customHeight="1" spans="1:6">
      <c r="A8" s="135"/>
      <c r="B8" s="135" t="s">
        <v>153</v>
      </c>
      <c r="C8" s="136" t="s">
        <v>190</v>
      </c>
      <c r="D8" s="97">
        <f t="shared" si="0"/>
        <v>338.77</v>
      </c>
      <c r="E8" s="97">
        <v>338.77</v>
      </c>
      <c r="F8" s="97"/>
    </row>
    <row r="9" s="123" customFormat="1" ht="25" customHeight="1" spans="1:6">
      <c r="A9" s="135"/>
      <c r="B9" s="135" t="s">
        <v>155</v>
      </c>
      <c r="C9" s="136" t="s">
        <v>191</v>
      </c>
      <c r="D9" s="97">
        <f t="shared" si="0"/>
        <v>86.01</v>
      </c>
      <c r="E9" s="97">
        <v>86.01</v>
      </c>
      <c r="F9" s="97"/>
    </row>
    <row r="10" s="123" customFormat="1" ht="25" customHeight="1" spans="1:6">
      <c r="A10" s="135"/>
      <c r="B10" s="135" t="s">
        <v>157</v>
      </c>
      <c r="C10" s="136" t="s">
        <v>192</v>
      </c>
      <c r="D10" s="97">
        <f t="shared" si="0"/>
        <v>36.86</v>
      </c>
      <c r="E10" s="97">
        <v>36.86</v>
      </c>
      <c r="F10" s="97"/>
    </row>
    <row r="11" s="123" customFormat="1" ht="25" customHeight="1" spans="1:6">
      <c r="A11" s="135" t="s">
        <v>193</v>
      </c>
      <c r="B11" s="135"/>
      <c r="C11" s="136" t="s">
        <v>194</v>
      </c>
      <c r="D11" s="97">
        <f t="shared" si="0"/>
        <v>76.27</v>
      </c>
      <c r="E11" s="97">
        <f>E12+E13</f>
        <v>23.94</v>
      </c>
      <c r="F11" s="97">
        <f>F12+F13</f>
        <v>52.33</v>
      </c>
    </row>
    <row r="12" s="123" customFormat="1" ht="25" customHeight="1" spans="1:6">
      <c r="A12" s="135"/>
      <c r="B12" s="137" t="s">
        <v>153</v>
      </c>
      <c r="C12" s="138" t="s">
        <v>195</v>
      </c>
      <c r="D12" s="97">
        <f t="shared" si="0"/>
        <v>72.02</v>
      </c>
      <c r="E12" s="97">
        <v>23.94</v>
      </c>
      <c r="F12" s="97">
        <v>48.08</v>
      </c>
    </row>
    <row r="13" s="123" customFormat="1" ht="25" customHeight="1" spans="1:6">
      <c r="A13" s="135"/>
      <c r="B13" s="137" t="s">
        <v>161</v>
      </c>
      <c r="C13" s="138" t="s">
        <v>196</v>
      </c>
      <c r="D13" s="97">
        <f t="shared" si="0"/>
        <v>4.25</v>
      </c>
      <c r="E13" s="97"/>
      <c r="F13" s="97">
        <v>4.25</v>
      </c>
    </row>
    <row r="14" s="123" customFormat="1" ht="25" customHeight="1" spans="1:6">
      <c r="A14" s="135" t="s">
        <v>197</v>
      </c>
      <c r="B14" s="135"/>
      <c r="C14" s="136" t="s">
        <v>198</v>
      </c>
      <c r="D14" s="97">
        <f t="shared" si="0"/>
        <v>256.57</v>
      </c>
      <c r="E14" s="97">
        <f>E15</f>
        <v>256.57</v>
      </c>
      <c r="F14" s="97">
        <f>F15</f>
        <v>0</v>
      </c>
    </row>
    <row r="15" s="123" customFormat="1" ht="25" customHeight="1" spans="1:6">
      <c r="A15" s="135"/>
      <c r="B15" s="137" t="s">
        <v>153</v>
      </c>
      <c r="C15" s="138" t="s">
        <v>199</v>
      </c>
      <c r="D15" s="97">
        <f t="shared" si="0"/>
        <v>256.57</v>
      </c>
      <c r="E15" s="97">
        <v>256.57</v>
      </c>
      <c r="F15" s="97"/>
    </row>
    <row r="16" s="123" customFormat="1" ht="25" customHeight="1" spans="1:6">
      <c r="A16" s="135" t="s">
        <v>197</v>
      </c>
      <c r="B16" s="135"/>
      <c r="C16" s="136" t="s">
        <v>181</v>
      </c>
      <c r="D16" s="97">
        <f t="shared" si="0"/>
        <v>136.02</v>
      </c>
      <c r="E16" s="97">
        <f>E17+E18</f>
        <v>136.02</v>
      </c>
      <c r="F16" s="97">
        <f>F17+F18</f>
        <v>0</v>
      </c>
    </row>
    <row r="17" s="123" customFormat="1" ht="25" customHeight="1" spans="1:6">
      <c r="A17" s="135"/>
      <c r="B17" s="137" t="s">
        <v>153</v>
      </c>
      <c r="C17" s="138" t="s">
        <v>200</v>
      </c>
      <c r="D17" s="97">
        <f t="shared" si="0"/>
        <v>30</v>
      </c>
      <c r="E17" s="97">
        <v>30</v>
      </c>
      <c r="F17" s="97"/>
    </row>
    <row r="18" s="123" customFormat="1" ht="25" customHeight="1" spans="1:6">
      <c r="A18" s="135"/>
      <c r="B18" s="137" t="s">
        <v>201</v>
      </c>
      <c r="C18" s="138" t="s">
        <v>202</v>
      </c>
      <c r="D18" s="97">
        <f t="shared" si="0"/>
        <v>106.02</v>
      </c>
      <c r="E18" s="97">
        <v>106.02</v>
      </c>
      <c r="F18" s="97"/>
    </row>
    <row r="19" s="124" customFormat="1" ht="25" customHeight="1" spans="1:6">
      <c r="A19" s="139" t="s">
        <v>88</v>
      </c>
      <c r="B19" s="140"/>
      <c r="C19" s="141"/>
      <c r="D19" s="99">
        <f>D7+D11+D14+D16</f>
        <v>930.5</v>
      </c>
      <c r="E19" s="99">
        <f>E7+E11+E14+E16</f>
        <v>878.17</v>
      </c>
      <c r="F19" s="99">
        <f>F7+F11+F14+F16</f>
        <v>52.33</v>
      </c>
    </row>
  </sheetData>
  <mergeCells count="5">
    <mergeCell ref="A2:F2"/>
    <mergeCell ref="A4:B4"/>
    <mergeCell ref="D4:F4"/>
    <mergeCell ref="A19:C19"/>
    <mergeCell ref="C4:C5"/>
  </mergeCells>
  <printOptions horizontalCentered="1"/>
  <pageMargins left="0.42" right="0.42" top="0.56" bottom="0.42" header="0.28" footer="0.28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gzcz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丢丢神</cp:lastModifiedBy>
  <cp:revision>1</cp:revision>
  <dcterms:created xsi:type="dcterms:W3CDTF">2013-03-05T00:22:00Z</dcterms:created>
  <cp:lastPrinted>2017-02-04T23:09:00Z</cp:lastPrinted>
  <dcterms:modified xsi:type="dcterms:W3CDTF">2024-06-20T10:35:11Z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