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12"/>
  </bookViews>
  <sheets>
    <sheet name="表1" sheetId="1" r:id="rId1"/>
    <sheet name="表2" sheetId="2" r:id="rId2"/>
    <sheet name="表3" sheetId="3" r:id="rId3"/>
    <sheet name="表4" sheetId="4" r:id="rId4"/>
    <sheet name="表5" sheetId="5" r:id="rId5"/>
    <sheet name="表6" sheetId="11" r:id="rId6"/>
    <sheet name="表7" sheetId="13" r:id="rId7"/>
    <sheet name="表8 " sheetId="23" r:id="rId8"/>
    <sheet name="表9" sheetId="14" r:id="rId9"/>
    <sheet name="表10" sheetId="15" r:id="rId10"/>
    <sheet name="表11 整体" sheetId="20" r:id="rId11"/>
    <sheet name="表12 项目1" sheetId="21" r:id="rId12"/>
    <sheet name="表13 项目2" sheetId="22" r:id="rId13"/>
  </sheets>
  <definedNames>
    <definedName name="_xlnm.Print_Titles" localSheetId="3">表4!$1:$4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<sst xmlns="http://schemas.openxmlformats.org/spreadsheetml/2006/main" count="519" uniqueCount="343">
  <si>
    <t>表1</t>
  </si>
  <si>
    <t>（中共贵阳市花溪区委办公室）2022年收支预算总表</t>
  </si>
  <si>
    <t>2022年收入</t>
  </si>
  <si>
    <t>2022年支出</t>
  </si>
  <si>
    <t>项  目</t>
  </si>
  <si>
    <t>预算数（万元）</t>
  </si>
  <si>
    <t>项目</t>
  </si>
  <si>
    <t>一、一般公共预算财政拨款收入</t>
  </si>
  <si>
    <t>一、基本支出</t>
  </si>
  <si>
    <t>二、政府性基金预算财政拨款收入</t>
  </si>
  <si>
    <t xml:space="preserve"> （一）人员经费</t>
  </si>
  <si>
    <t>三、国有资本经营预算收入</t>
  </si>
  <si>
    <t xml:space="preserve"> （二）公用经费</t>
  </si>
  <si>
    <t>四、上级补助收入</t>
  </si>
  <si>
    <t>二、项目支出</t>
  </si>
  <si>
    <t>五、事业收入</t>
  </si>
  <si>
    <t xml:space="preserve"> （一）本级资金项目支出</t>
  </si>
  <si>
    <t>六、经营收入</t>
  </si>
  <si>
    <t xml:space="preserve"> （二）上级资金项目支出</t>
  </si>
  <si>
    <t>七、附属单位上缴收入</t>
  </si>
  <si>
    <t>三、上缴上级支出</t>
  </si>
  <si>
    <t>八、其他收入</t>
  </si>
  <si>
    <t>四、事业单位经营支出</t>
  </si>
  <si>
    <t>五、对附属单位补助支出</t>
  </si>
  <si>
    <t>六、其他支出</t>
  </si>
  <si>
    <t>本年收入合计</t>
  </si>
  <si>
    <t>本年支出合计</t>
  </si>
  <si>
    <t>九、上年结转</t>
  </si>
  <si>
    <t>七、结转下年</t>
  </si>
  <si>
    <t>收入总计</t>
  </si>
  <si>
    <t>支出总计</t>
  </si>
  <si>
    <t>表2</t>
  </si>
  <si>
    <t>（中共贵阳市花溪区委办公室）2022年收入预算总表</t>
  </si>
  <si>
    <t>单位：万元</t>
  </si>
  <si>
    <t>功能分类科目</t>
  </si>
  <si>
    <t>收入合计</t>
  </si>
  <si>
    <t>一般公共预算拨款收入</t>
  </si>
  <si>
    <t>政府性基金预算拨款收入</t>
  </si>
  <si>
    <t>国有资本经营预算拨款收入</t>
  </si>
  <si>
    <t>上级补助收入</t>
  </si>
  <si>
    <t>事业收入</t>
  </si>
  <si>
    <t>经营收入</t>
  </si>
  <si>
    <t>附属单位上缴收入</t>
  </si>
  <si>
    <t>其他收入</t>
  </si>
  <si>
    <t>上年结转</t>
  </si>
  <si>
    <t>编码</t>
  </si>
  <si>
    <t>科目名称</t>
  </si>
  <si>
    <t>总计</t>
  </si>
  <si>
    <t>201</t>
  </si>
  <si>
    <t>一般公共服务支出</t>
  </si>
  <si>
    <t>20131</t>
  </si>
  <si>
    <t>党委办公厅（室）及相关机构事务</t>
  </si>
  <si>
    <t>2013101</t>
  </si>
  <si>
    <t>　　行政运行</t>
  </si>
  <si>
    <t>2013105</t>
  </si>
  <si>
    <t>专项业务</t>
  </si>
  <si>
    <t>208</t>
  </si>
  <si>
    <t>社会保障和就业支出</t>
  </si>
  <si>
    <t>20805</t>
  </si>
  <si>
    <t xml:space="preserve">  行政事业单位养老支出</t>
  </si>
  <si>
    <t>2080501</t>
  </si>
  <si>
    <r>
      <rPr>
        <sz val="10"/>
        <color rgb="FF000000"/>
        <rFont val="Times New Roman"/>
        <charset val="0"/>
      </rPr>
      <t xml:space="preserve">         </t>
    </r>
    <r>
      <rPr>
        <sz val="10"/>
        <color rgb="FF000000"/>
        <rFont val="宋体"/>
        <charset val="134"/>
      </rPr>
      <t>行政单位离退休</t>
    </r>
  </si>
  <si>
    <t>2080505</t>
  </si>
  <si>
    <r>
      <rPr>
        <sz val="8"/>
        <color rgb="FF000000"/>
        <rFont val="Times New Roman"/>
        <charset val="0"/>
      </rPr>
      <t xml:space="preserve">        </t>
    </r>
    <r>
      <rPr>
        <sz val="8"/>
        <color rgb="FF000000"/>
        <rFont val="宋体"/>
        <charset val="134"/>
      </rPr>
      <t>机关事业单位基本养老保险缴费支出</t>
    </r>
  </si>
  <si>
    <t>2080506</t>
  </si>
  <si>
    <r>
      <rPr>
        <sz val="10"/>
        <color rgb="FF000000"/>
        <rFont val="Times New Roman"/>
        <charset val="0"/>
      </rPr>
      <t xml:space="preserve">        </t>
    </r>
    <r>
      <rPr>
        <sz val="10"/>
        <color rgb="FF000000"/>
        <rFont val="宋体"/>
        <charset val="134"/>
      </rPr>
      <t>机关事业单位职业年金缴费支出</t>
    </r>
  </si>
  <si>
    <t>210</t>
  </si>
  <si>
    <t>卫生健康支出</t>
  </si>
  <si>
    <t>21011</t>
  </si>
  <si>
    <t xml:space="preserve">  行政事业单位医疗</t>
  </si>
  <si>
    <t>2101101</t>
  </si>
  <si>
    <r>
      <rPr>
        <sz val="10"/>
        <color rgb="FF000000"/>
        <rFont val="Times New Roman"/>
        <charset val="0"/>
      </rPr>
      <t xml:space="preserve">       </t>
    </r>
    <r>
      <rPr>
        <sz val="10"/>
        <color rgb="FF000000"/>
        <rFont val="宋体"/>
        <charset val="134"/>
      </rPr>
      <t>行政单位医疗</t>
    </r>
  </si>
  <si>
    <t>2101199</t>
  </si>
  <si>
    <r>
      <rPr>
        <sz val="10"/>
        <color rgb="FF000000"/>
        <rFont val="Times New Roman"/>
        <charset val="0"/>
      </rPr>
      <t xml:space="preserve">        </t>
    </r>
    <r>
      <rPr>
        <sz val="10"/>
        <color rgb="FF000000"/>
        <rFont val="宋体"/>
        <charset val="134"/>
      </rPr>
      <t>其他行政事业单位医疗支出</t>
    </r>
  </si>
  <si>
    <t>表3</t>
  </si>
  <si>
    <t>（中共贵阳市花溪区委办公室）2022年支出预算总表</t>
  </si>
  <si>
    <t>支出合计</t>
  </si>
  <si>
    <t>一般公共预算支出</t>
  </si>
  <si>
    <t>政府性基金预算支出</t>
  </si>
  <si>
    <t>国有资本经营预算支出</t>
  </si>
  <si>
    <t>经营支出</t>
  </si>
  <si>
    <t>上缴上级支出</t>
  </si>
  <si>
    <t>对附属单位的补助支出</t>
  </si>
  <si>
    <t>其他支出</t>
  </si>
  <si>
    <t>上年结转资金安排的支出</t>
  </si>
  <si>
    <t>小计</t>
  </si>
  <si>
    <t>基本支出</t>
  </si>
  <si>
    <t>项目支出</t>
  </si>
  <si>
    <t>　人大事务</t>
  </si>
  <si>
    <t>2010102</t>
  </si>
  <si>
    <t>　　一般行政管理事务</t>
  </si>
  <si>
    <t>20111</t>
  </si>
  <si>
    <t>纪检监察事务</t>
  </si>
  <si>
    <t>2011199</t>
  </si>
  <si>
    <t>其他纪检监察事务支出</t>
  </si>
  <si>
    <t>表4</t>
  </si>
  <si>
    <t>（中共贵阳市花溪区委办公室）2022年财政拨款收支总表</t>
  </si>
  <si>
    <t>收入</t>
  </si>
  <si>
    <t>支出</t>
  </si>
  <si>
    <t>合计（万元）</t>
  </si>
  <si>
    <t>一般公共预算</t>
  </si>
  <si>
    <t>政府性基金预算</t>
  </si>
  <si>
    <t>国有资本经营预算</t>
  </si>
  <si>
    <t>一、一般公共预算拨款收入</t>
  </si>
  <si>
    <t>一、一般公共服务支出</t>
  </si>
  <si>
    <t>二、政府性基金预算拨款收入</t>
  </si>
  <si>
    <t>二、外交支出</t>
  </si>
  <si>
    <t>三、国有资本经营预算拨款收入</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</si>
  <si>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</si>
  <si>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</si>
  <si>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</si>
  <si>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</si>
  <si>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</si>
  <si>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</si>
  <si>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</si>
  <si>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</si>
  <si>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</si>
  <si>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</si>
  <si>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</si>
  <si>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</si>
  <si>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</si>
  <si>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</si>
  <si>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</si>
  <si>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</si>
  <si>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</si>
  <si>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</si>
  <si>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</si>
  <si>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</si>
  <si>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</si>
  <si>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</si>
  <si>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</si>
  <si>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</si>
  <si>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</si>
  <si>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二十八、国有资本经营预算支出</t>
  </si>
  <si>
    <t>四、上年结转</t>
  </si>
  <si>
    <t>二十九、结转下年</t>
  </si>
  <si>
    <t>表5</t>
  </si>
  <si>
    <t>（中共贵阳市花溪区委办公室）2022年一般公共预算支出表</t>
  </si>
  <si>
    <t>合计</t>
  </si>
  <si>
    <t>人员经费</t>
  </si>
  <si>
    <t>公用经费</t>
  </si>
  <si>
    <t>本级资金项目支出</t>
  </si>
  <si>
    <t>上级资金项目支出</t>
  </si>
  <si>
    <t>　党委办公厅（室）及相关机构事务</t>
  </si>
  <si>
    <t>表6</t>
  </si>
  <si>
    <t>（中共贵阳市花溪区委办公室）2022年一般公共预算基本支出表（按部门预算经济科目）</t>
  </si>
  <si>
    <t>部门经济分类科目</t>
  </si>
  <si>
    <t>类</t>
  </si>
  <si>
    <t>款</t>
  </si>
  <si>
    <t>935.67</t>
  </si>
  <si>
    <t>851.16</t>
  </si>
  <si>
    <t>84.51</t>
  </si>
  <si>
    <t>301</t>
  </si>
  <si>
    <t>工资福利支出</t>
  </si>
  <si>
    <t>01</t>
  </si>
  <si>
    <t>基本工资</t>
  </si>
  <si>
    <t>02</t>
  </si>
  <si>
    <t>津贴补贴</t>
  </si>
  <si>
    <t>03</t>
  </si>
  <si>
    <t xml:space="preserve">   奖金</t>
  </si>
  <si>
    <t>07</t>
  </si>
  <si>
    <t>绩效工资</t>
  </si>
  <si>
    <t>08</t>
  </si>
  <si>
    <t xml:space="preserve">   机关事业单位基本养老保险缴费</t>
  </si>
  <si>
    <t>09</t>
  </si>
  <si>
    <t xml:space="preserve">   职业年金缴费</t>
  </si>
  <si>
    <t>10</t>
  </si>
  <si>
    <t xml:space="preserve">   城镇职工基本医疗保险缴费</t>
  </si>
  <si>
    <t>12</t>
  </si>
  <si>
    <t xml:space="preserve">   其他社会保障缴费</t>
  </si>
  <si>
    <t>13</t>
  </si>
  <si>
    <t xml:space="preserve">   住房公积金</t>
  </si>
  <si>
    <t>99</t>
  </si>
  <si>
    <t>其他工资福利支出</t>
  </si>
  <si>
    <t>302</t>
  </si>
  <si>
    <t>商品和服务支出</t>
  </si>
  <si>
    <t xml:space="preserve">  办公费</t>
  </si>
  <si>
    <t>28</t>
  </si>
  <si>
    <t xml:space="preserve">  工会经费</t>
  </si>
  <si>
    <t>31</t>
  </si>
  <si>
    <t>公务用车运行维护费</t>
  </si>
  <si>
    <t>39</t>
  </si>
  <si>
    <t xml:space="preserve">  其他交通费用</t>
  </si>
  <si>
    <t>303</t>
  </si>
  <si>
    <t>对个人和家庭的补助</t>
  </si>
  <si>
    <t>离休费</t>
  </si>
  <si>
    <t xml:space="preserve">  退休费</t>
  </si>
  <si>
    <t>04</t>
  </si>
  <si>
    <t>抚恤金</t>
  </si>
  <si>
    <t>表7</t>
  </si>
  <si>
    <t>（中共贵阳市花溪区委办公室）2022年一般公共预算基本支出表（按政府预算经济分类科目）</t>
  </si>
  <si>
    <t>政府经济分类科目</t>
  </si>
  <si>
    <t>851.17</t>
  </si>
  <si>
    <t>501</t>
  </si>
  <si>
    <t>机关工资福利支出</t>
  </si>
  <si>
    <t xml:space="preserve">  工资奖金津补贴</t>
  </si>
  <si>
    <t xml:space="preserve">  社会保障缴费</t>
  </si>
  <si>
    <t xml:space="preserve">  住房公积金</t>
  </si>
  <si>
    <t>502</t>
  </si>
  <si>
    <t>机关商品和服务支出</t>
  </si>
  <si>
    <t xml:space="preserve">  办公经费</t>
  </si>
  <si>
    <t>公务用车运行维护</t>
  </si>
  <si>
    <t>505</t>
  </si>
  <si>
    <t>对于事业单位经常性补助</t>
  </si>
  <si>
    <t>509</t>
  </si>
  <si>
    <t>05</t>
  </si>
  <si>
    <t xml:space="preserve">  离退休费</t>
  </si>
  <si>
    <t>表8</t>
  </si>
  <si>
    <t>（中共贵阳市花溪区委办公室）2022年一般公共预算“三公”经费支出表</t>
  </si>
  <si>
    <r>
      <rPr>
        <sz val="11"/>
        <color rgb="FF000000"/>
        <rFont val="Times New Roman"/>
        <charset val="0"/>
      </rPr>
      <t>2022</t>
    </r>
    <r>
      <rPr>
        <sz val="11"/>
        <color rgb="FF000000"/>
        <rFont val="宋体"/>
        <charset val="134"/>
      </rPr>
      <t>年初预算数（万元）</t>
    </r>
  </si>
  <si>
    <r>
      <rPr>
        <sz val="11"/>
        <color rgb="FF000000"/>
        <rFont val="Times New Roman"/>
        <charset val="0"/>
      </rPr>
      <t>2021</t>
    </r>
    <r>
      <rPr>
        <sz val="11"/>
        <color rgb="FF000000"/>
        <rFont val="宋体"/>
        <charset val="134"/>
      </rPr>
      <t>年初预算数（万元）</t>
    </r>
  </si>
  <si>
    <r>
      <rPr>
        <sz val="11"/>
        <color rgb="FF000000"/>
        <rFont val="Times New Roman"/>
        <charset val="0"/>
      </rPr>
      <t>2022</t>
    </r>
    <r>
      <rPr>
        <sz val="11"/>
        <color rgb="FF000000"/>
        <rFont val="宋体"/>
        <charset val="134"/>
      </rPr>
      <t>年与上年预算数相比增减变化比率（</t>
    </r>
    <r>
      <rPr>
        <sz val="11"/>
        <color rgb="FF000000"/>
        <rFont val="Times New Roman"/>
        <charset val="0"/>
      </rPr>
      <t>%</t>
    </r>
    <r>
      <rPr>
        <sz val="11"/>
        <color rgb="FF000000"/>
        <rFont val="宋体"/>
        <charset val="134"/>
      </rPr>
      <t>）</t>
    </r>
  </si>
  <si>
    <r>
      <rPr>
        <sz val="11"/>
        <color rgb="FF000000"/>
        <rFont val="Times New Roman"/>
        <charset val="0"/>
      </rPr>
      <t>2022</t>
    </r>
    <r>
      <rPr>
        <sz val="11"/>
        <color rgb="FF000000"/>
        <rFont val="宋体"/>
        <charset val="134"/>
      </rPr>
      <t>年与上年预算数相比增减变化原因</t>
    </r>
  </si>
  <si>
    <r>
      <rPr>
        <sz val="11"/>
        <color rgb="FF000000"/>
        <rFont val="Times New Roman"/>
        <charset val="0"/>
      </rPr>
      <t>2022</t>
    </r>
    <r>
      <rPr>
        <sz val="11"/>
        <color rgb="FF000000"/>
        <rFont val="宋体"/>
        <charset val="134"/>
      </rPr>
      <t>年</t>
    </r>
    <r>
      <rPr>
        <sz val="11"/>
        <color rgb="FF000000"/>
        <rFont val="Times New Roman"/>
        <charset val="0"/>
      </rPr>
      <t>“</t>
    </r>
    <r>
      <rPr>
        <sz val="11"/>
        <color rgb="FF000000"/>
        <rFont val="宋体"/>
        <charset val="134"/>
      </rPr>
      <t>三公</t>
    </r>
    <r>
      <rPr>
        <sz val="11"/>
        <color rgb="FF000000"/>
        <rFont val="Times New Roman"/>
        <charset val="0"/>
      </rPr>
      <t>”</t>
    </r>
    <r>
      <rPr>
        <sz val="11"/>
        <color rgb="FF000000"/>
        <rFont val="宋体"/>
        <charset val="134"/>
      </rPr>
      <t>经费支出占一般公共预算支出的比重（</t>
    </r>
    <r>
      <rPr>
        <sz val="11"/>
        <color rgb="FF000000"/>
        <rFont val="Times New Roman"/>
        <charset val="0"/>
      </rPr>
      <t>%</t>
    </r>
    <r>
      <rPr>
        <sz val="11"/>
        <color rgb="FF000000"/>
        <rFont val="宋体"/>
        <charset val="134"/>
      </rPr>
      <t>）</t>
    </r>
  </si>
  <si>
    <t>备注</t>
  </si>
  <si>
    <t>一、 因公出国（境）费</t>
  </si>
  <si>
    <t>二、公务接待费</t>
  </si>
  <si>
    <t>三、公务车购置及运行维护费</t>
  </si>
  <si>
    <r>
      <rPr>
        <sz val="10"/>
        <color rgb="FF000000"/>
        <rFont val="Times New Roman"/>
        <charset val="0"/>
      </rPr>
      <t>1</t>
    </r>
    <r>
      <rPr>
        <sz val="10"/>
        <color rgb="FF000000"/>
        <rFont val="宋体"/>
        <charset val="134"/>
      </rPr>
      <t>、公务用车运行维护费</t>
    </r>
  </si>
  <si>
    <r>
      <rPr>
        <sz val="10"/>
        <color rgb="FF000000"/>
        <rFont val="Times New Roman"/>
        <charset val="0"/>
      </rPr>
      <t>2</t>
    </r>
    <r>
      <rPr>
        <sz val="10"/>
        <color rgb="FF000000"/>
        <rFont val="宋体"/>
        <charset val="134"/>
      </rPr>
      <t>、公务用车购置费</t>
    </r>
  </si>
  <si>
    <t>拟购置2辆公务用车</t>
  </si>
  <si>
    <t>表9</t>
  </si>
  <si>
    <t>（中共贵阳市花溪区委办公室）2022年政府性基金预算支出表</t>
  </si>
  <si>
    <t>本表没有发生数</t>
  </si>
  <si>
    <t>229</t>
  </si>
  <si>
    <t>22960</t>
  </si>
  <si>
    <t>　彩票公益金安排的支出</t>
  </si>
  <si>
    <t>2296002</t>
  </si>
  <si>
    <t>　　用于社会福利的彩票公益金支出</t>
  </si>
  <si>
    <t>2296003</t>
  </si>
  <si>
    <t>　　用于体育事业的彩票公益金支出</t>
  </si>
  <si>
    <t>（若无数据请填：本表没有发生数。）</t>
  </si>
  <si>
    <t>表10</t>
  </si>
  <si>
    <t>（中共贵阳市花溪区委办公室）2022年国有资本经营预算支出表</t>
  </si>
  <si>
    <t>223</t>
  </si>
  <si>
    <t>22399</t>
  </si>
  <si>
    <t>　其他国有资本经营预算支出</t>
  </si>
  <si>
    <t>2239999</t>
  </si>
  <si>
    <t>　　其他国有资本经营预算支出</t>
  </si>
  <si>
    <t>表11</t>
  </si>
  <si>
    <t>（中共贵阳市花溪区委办公室）2022年部门整体支出绩效目标批复表</t>
  </si>
  <si>
    <t>部门（单位）名称</t>
  </si>
  <si>
    <t>中共贵阳市花溪区委办公室</t>
  </si>
  <si>
    <t>填报日期：2022年1月25日</t>
  </si>
  <si>
    <t>部门（单位）总体资金情况(万元)：</t>
  </si>
  <si>
    <t>资金总额：</t>
  </si>
  <si>
    <t>其他</t>
  </si>
  <si>
    <t xml:space="preserve"> 部门职能概述</t>
  </si>
  <si>
    <t>⑴负责办理区委的日常工作事务，确保区委工作正常运转。
⑵围绕中央、省委、市委、区委工作部署开展调查研究，为区委处理相关重大问题提供决策服务。
⑶负责中央、省委、市委、区委重要工作部署贯彻落实情况的督促检查，市委及区委指示、市委及区委领导同志批示的转办和督办落实，负责区委机关办理区人大代表建议、区政协提案和民主党派调研报告的分解督办。
⑷围绕中央、省委、市委和区委总体工作部署，收集处理信息、反映动态，综合调研，为中央、省委、市委和区委提供信息服务，负责向市委办公厅、区委报送日常信息。
⑸负责区委财经委员会日常工作，承担区委财经委员会办公室具体工作，为区委处理重大财经问题提供决策服务。
⑹负责区委文稿的起草、修改、审核和印发工作。
⑺负责区委日常文电处理，区委党内法规制定和报备、重要文件法规前置审核以及党内规范性文件的备案审查工作。
⑻负责区委会议和区委领导公务活动的组织安排。承担区委总值班和重、特大突发事件应急处置协调工作。
⑼负责重要接待任务的组织安排和协调服务工作。
⑽负责全区档案行政管理工作。
⑾负责区委办公室信息化规划、建设、管理工作和全区党委办公室电子政务的统筹指导工作。
⑿负责中央、省委、市委、区委文件和党、政、军领导机关、要害部门机密文电、信件及密码的传递、管理和清退工作。
⒀负责区委保密工作。
⒁负责区委全面深化改革工作，承担区委全面深化改革委员会办公室具体工作。
⒂负责区委、区委领导有关后勤管理和服务保障，以及区委机关的安全保卫工作。
⒃协调统筹区人大常委会办公室、区政府办公室、区政协办公室和区纪委区监委办公室有关事宜。
⒄结合部门职责，做好扶贫开发相关工作。负责本部门、本行业领域的安全生产和消防安全工作。按规定做好大数据发展应用和数据 资源管理相关工作。负责承担本单位网上名称管理工作。
⒅完成上级交办的其他任务。</t>
  </si>
  <si>
    <t xml:space="preserve"> 部门绩效目标</t>
  </si>
  <si>
    <t>围绕区委中心工作，牵头抓总、协调各方，认真履行“为领导服务、为基层服务、为群众服务”的工作职责，坚持“高标准、高质量、高效率”的工作目标，当参谋、促决策、做助手、抓落实，开展好各项工作。</t>
  </si>
  <si>
    <t xml:space="preserve"> 部门绩效分目标</t>
  </si>
  <si>
    <t>目标1：确保上级决策部署落地落实                                                                                                                                                                                目标2：做好区委重大政策、重要会议活动文稿起草，配合市做好“十四五”规划等调研以及贵阳建设生态文明城市2020年鉴花溪板块编写，开展发展口岸经济、发展中高端制造业课题研究；加强区委全面深化改革和财经工作统筹协调，谋划2020年度全面深化改革要点和经济工作要点，开展2020年改革创新项目评选工作，做好全区经济社会发展重大问题的调查研究，及时收集掌握有关情况，为区委提供决策参考。                                                                                                                目标3：以“零差错”为目标，紧盯各个环节，关注工作细节，筹备组织区委全会、区委常委会、区委专题会、区委理论学习中心组学习会等重要会议和安排区委领导重要调研活动；做好区委日常来电、文件、请示报告等的分办和处理工作，把好“政治关、行文关、程序关、文字关、格式关”，做好区委文件审核、制发、存档和报备工作，着力提高公文质量和水平；认真落实上级精文简会有关要求，提高工作效能，为基层减负。                                                                                      目标4：狠抓中央和省委、市委、区委领导指示批示督办工作，按照“势如破竹、利剑出鞘”要求，持之以恒抓好落实，建立领导批示件落实台账，定期跟踪督办，提醒推进滞后的单位，确保事事有回音、件件有落实。                                                                                                                             目标5：突出党委信息“主渠道”，及时报送区委应急值班信息，当好区委“千里眼”和“顺风耳”，做优做强《每日要情》《花溪信息》《每日剪报》品牌载体，及时报送反映民生热点、切合领导需求、有参考价值的信息；严格按照省、市考评办法及相关要求，加强信息员队伍建设，完善管理考核机制，推动信息工作转型升级，力争在省、市考核中增分进位；抓好区委应急值班值守，严格规范工作程序，做好信息上传下达及重大紧急情况协调处置工作。                                                                目标6：严格按照中央八项规定精神及省、市有关规定，规范完善人、财、物管理各项制度。公务接待方面，加强管理审批，做好做细做严做实公务接待工作；公车管理方面，研究制定公务用车管理实施办法，加强车辆日常管理，保障公务用车需求；人事工资方面，及时做好人员调动、考核管理、工资统计、福利申报等工作；物资保障方面，做好办公用品的申购、管理、发放工作。                                                                                                                                  目标7：始终坚持党管机要、密码工作原则，树立“万无一失、一失万无”工作理念，扎实做好全区密码通信、密码管理、电子政务内网运维、“安可”替代工程、“056平台”建设、重点行业领域保密指导管理、保密宣传教育、保密检查督导、保密工作责任制落实、涉密文件管理、密码干部队伍建设等工作，不断推动我区机要保密工作再上新台阶。                                                                                                                          目标8：提升党建工作水平。牢固树立“抓党建就是抓全局”的理念，落实党建工作责任，建设过硬党支部，以提升组织力为重点，强化支部政治功能，大抓标准化、规范化党支部创建，严格落实《中国共产党支部工作条例（试行）》和“三会一课”制度。                                                                                                                                                                                                    目标9：营造良好生态环境。持之以恒正风肃纪。落实全面从严治党政治责任，驰而不息抓好党风廉政建设和反腐败斗争，坚持问题导向，找准廉政风险点，完善制度规定，压缩权力行使的任性空间。加强纪律教育警示教育，筑牢不想腐的思想堤坝。加强改进作风建设。坚决执行民主集中制，落实集体决策制度；遵守廉洁自律各项规定，克服和纠正形式主义、官僚主义问题。落实经常性监督，对出现的苗头性、倾向性问题，及时进行谈话提醒，咬耳扯袖，抓早抓小、防微杜渐。加强干部队伍建设。树立干事创业风向标，充分激发工作正能量，搭建年轻干部成长锻炼平台，打造一支敢于担当、善于作为、结构合理、素质优良的干部队伍，为全区“三服务”事业提供人才保障。</t>
  </si>
  <si>
    <t xml:space="preserve"> 部门绩效目标阶段性计划</t>
  </si>
  <si>
    <t>（   1 ）月至（  12  ）月：
全面完成2022年目标任务</t>
  </si>
  <si>
    <t>绩效指标</t>
  </si>
  <si>
    <t>一级指标</t>
  </si>
  <si>
    <t>二级指标</t>
  </si>
  <si>
    <t>三级指标</t>
  </si>
  <si>
    <t>指标值</t>
  </si>
  <si>
    <t>说明</t>
  </si>
  <si>
    <t>产出</t>
  </si>
  <si>
    <t>数量</t>
  </si>
  <si>
    <t>预算完成率</t>
  </si>
  <si>
    <t>年度预算调整率</t>
  </si>
  <si>
    <t>小于8%</t>
  </si>
  <si>
    <t>质量</t>
  </si>
  <si>
    <t>管理制度健全性</t>
  </si>
  <si>
    <t>已制定相应的管理制度</t>
  </si>
  <si>
    <t>支付进度率</t>
  </si>
  <si>
    <t>时效</t>
  </si>
  <si>
    <t>完成及时率</t>
  </si>
  <si>
    <t>重点工作办结率</t>
  </si>
  <si>
    <t>预决算信息公开及时性</t>
  </si>
  <si>
    <t>成本</t>
  </si>
  <si>
    <t>公用经费控制率</t>
  </si>
  <si>
    <t>“三公”经费控制率</t>
  </si>
  <si>
    <t>不超过上年10%</t>
  </si>
  <si>
    <t>固定资产利用率</t>
  </si>
  <si>
    <t>效益</t>
  </si>
  <si>
    <t>社会效益</t>
  </si>
  <si>
    <t>履职效益</t>
  </si>
  <si>
    <t>认真履行“为领导服务、为基层服务、为群众服务”的工作职责，坚持“高标准、高质量、高效率”的工作目标，当参谋、促决策、做助手、抓落实。</t>
  </si>
  <si>
    <t>可持续影响</t>
  </si>
  <si>
    <t>持续效益</t>
  </si>
  <si>
    <t>为区委决策提供有力保障</t>
  </si>
  <si>
    <t>满意度</t>
  </si>
  <si>
    <t>服务对象
满意度</t>
  </si>
  <si>
    <t>社会公众或服务对象满意度</t>
  </si>
  <si>
    <t>95%以上</t>
  </si>
  <si>
    <t>其他说明的问题</t>
  </si>
  <si>
    <t>表12</t>
  </si>
  <si>
    <t>（中共贵阳市花溪区委办公室）2022年项目支出绩效目标批复表（项目一）</t>
  </si>
  <si>
    <t>项目名称</t>
  </si>
  <si>
    <t>区委专项运转费</t>
  </si>
  <si>
    <t>主管部门及代码</t>
  </si>
  <si>
    <t>实施单位</t>
  </si>
  <si>
    <t>资金来源</t>
  </si>
  <si>
    <t>年度资金情况</t>
  </si>
  <si>
    <t>资金总额（万元）</t>
  </si>
  <si>
    <t xml:space="preserve"> 财政资金</t>
  </si>
  <si>
    <t xml:space="preserve"> 其中：本级安排</t>
  </si>
  <si>
    <t xml:space="preserve"> 其他资金</t>
  </si>
  <si>
    <t>年度绩效目标</t>
  </si>
  <si>
    <t>总目标</t>
  </si>
  <si>
    <t>区委办牢固树立“四个意识”，深入践行“五个坚持”，坚决做到“两个维护”，紧紧围绕“高标准要求高水平开放高质量发展助推决战决胜脱贫攻坚”目标，立足职责岗位，服务全区大局，勇于担当作为，全面提高“三服务”工作水平，更加自觉、坚定不移当好区委的坚强前哨和巩固后院，打造让区委放心、人民满意的模范机关。</t>
  </si>
  <si>
    <t>产出指标</t>
  </si>
  <si>
    <t>数量指标</t>
  </si>
  <si>
    <t>实际完成率</t>
  </si>
  <si>
    <t>质量指标</t>
  </si>
  <si>
    <t>质量达标率</t>
  </si>
  <si>
    <t>合格</t>
  </si>
  <si>
    <t>时效指标</t>
  </si>
  <si>
    <t>成本指标</t>
  </si>
  <si>
    <t>成本节约率</t>
  </si>
  <si>
    <t>……</t>
  </si>
  <si>
    <t xml:space="preserve">效益指标 </t>
  </si>
  <si>
    <t>社会效益指标</t>
  </si>
  <si>
    <t>实施效益</t>
  </si>
  <si>
    <t>满意度指标</t>
  </si>
  <si>
    <t>服务对象满意度指标</t>
  </si>
  <si>
    <t>表13</t>
  </si>
  <si>
    <t>（中共贵阳市花溪区委办公室）2022年项目支出绩效目标批复表（项目二）</t>
  </si>
  <si>
    <t>三感办工作经费</t>
  </si>
  <si>
    <t>三感办</t>
  </si>
  <si>
    <t>目标概述：各街道重点以老旧小区或者基础设施和公共服务设施较为落后，老百姓反映问题较多、矛盾较为突出的社区作为“三感社区”试点，严格按照试点建设工作标准，结合社区实际，突出“一社区一特色”开展试点建设。</t>
  </si>
  <si>
    <t>完成4成街道办事处改造试点</t>
  </si>
  <si>
    <t>4个街道办事处</t>
  </si>
  <si>
    <t>达标率</t>
  </si>
  <si>
    <t>突出一社区一特色，保质保量</t>
  </si>
  <si>
    <t>工作按时完成率</t>
  </si>
  <si>
    <t>2022年12月31日前完成</t>
  </si>
  <si>
    <t>项目控制率</t>
  </si>
  <si>
    <t>实施后社会效益</t>
  </si>
  <si>
    <t>群众获得感、幸福感、安全感提升</t>
  </si>
  <si>
    <t>生态效益指标</t>
  </si>
  <si>
    <t>节能减排</t>
  </si>
  <si>
    <t>大力倡导节能减排、环保节能</t>
  </si>
  <si>
    <t>可持续影响指标</t>
  </si>
  <si>
    <t>可持续性</t>
  </si>
  <si>
    <t>突出三感领导小组指挥能力，确保好的项目持续性实施。</t>
  </si>
  <si>
    <t>服务对象满意</t>
  </si>
  <si>
    <t>让人民群众满意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</si>
</sst>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_(* #,##0.00_);_(* \(#,##0.00\);_(* &quot;-&quot;??_);_(@_)"/>
    <numFmt numFmtId="178" formatCode="[$-10804]#,##0.00#;\(\-#,##0.00#\);\ "/>
  </numFmts>
  <fonts count="46">
    <font>
      <sz val="10"/>
      <color rgb="FF000000"/>
      <name val="Times New Roman"/>
      <charset val="0"/>
    </font>
    <font>
      <sz val="18"/>
      <color rgb="FF000000"/>
      <name val="宋体"/>
      <charset val="134"/>
    </font>
    <font>
      <sz val="10"/>
      <color rgb="FF000000"/>
      <name val="宋体"/>
      <charset val="134"/>
    </font>
    <font>
      <sz val="16"/>
      <color rgb="FF000000"/>
      <name val="黑体"/>
      <charset val="134"/>
    </font>
    <font>
      <sz val="9"/>
      <color rgb="FF000000"/>
      <name val="宋体"/>
      <charset val="134"/>
    </font>
    <font>
      <sz val="8"/>
      <color rgb="FF000000"/>
      <name val="宋体"/>
      <charset val="134"/>
    </font>
    <font>
      <sz val="12"/>
      <color rgb="FF000000"/>
      <name val="宋体"/>
      <charset val="134"/>
    </font>
    <font>
      <sz val="11"/>
      <color rgb="FF000000"/>
      <name val="宋体"/>
      <charset val="134"/>
    </font>
    <font>
      <b/>
      <sz val="10"/>
      <color rgb="FF000000"/>
      <name val="Times New Roman"/>
      <charset val="0"/>
    </font>
    <font>
      <u/>
      <sz val="16"/>
      <color rgb="FF000000"/>
      <name val="黑体"/>
      <charset val="134"/>
    </font>
    <font>
      <sz val="11"/>
      <color rgb="FF000000"/>
      <name val="Times New Roman"/>
      <charset val="0"/>
    </font>
    <font>
      <sz val="20"/>
      <color rgb="FF000000"/>
      <name val="宋体"/>
      <charset val="134"/>
    </font>
    <font>
      <b/>
      <sz val="12"/>
      <color rgb="FF000000"/>
      <name val="宋体"/>
      <charset val="134"/>
    </font>
    <font>
      <b/>
      <sz val="10"/>
      <color rgb="FF000000"/>
      <name val="SimSun"/>
      <charset val="134"/>
    </font>
    <font>
      <sz val="22"/>
      <color rgb="FF000000"/>
      <name val="宋体"/>
      <charset val="134"/>
    </font>
    <font>
      <sz val="10"/>
      <color rgb="FF000000"/>
      <name val="SimSun"/>
      <charset val="134"/>
    </font>
    <font>
      <b/>
      <sz val="11"/>
      <color rgb="FF000000"/>
      <name val="宋体"/>
      <charset val="134"/>
    </font>
    <font>
      <b/>
      <sz val="10"/>
      <color rgb="FF0066CC"/>
      <name val="宋体"/>
      <charset val="134"/>
    </font>
    <font>
      <b/>
      <sz val="10"/>
      <color rgb="FF0066CC"/>
      <name val="Times New Roman"/>
      <charset val="0"/>
    </font>
    <font>
      <sz val="10"/>
      <color rgb="FF000000"/>
      <name val="Arial"/>
      <charset val="0"/>
    </font>
    <font>
      <sz val="8"/>
      <color rgb="FF000000"/>
      <name val="Times New Roman"/>
      <charset val="0"/>
    </font>
    <font>
      <sz val="16"/>
      <color rgb="FF000000"/>
      <name val="Times New Roman"/>
      <charset val="0"/>
    </font>
    <font>
      <sz val="10"/>
      <color rgb="FF000000"/>
      <name val="黑体"/>
      <charset val="134"/>
    </font>
    <font>
      <sz val="12"/>
      <color rgb="FF000000"/>
      <name val="黑体"/>
      <charset val="134"/>
    </font>
    <font>
      <sz val="12"/>
      <color rgb="FF000000"/>
      <name val="Times New Roman"/>
      <charset val="0"/>
    </font>
    <font>
      <sz val="12"/>
      <color rgb="FF00000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4" borderId="19" applyNumberFormat="0" applyAlignment="0" applyProtection="0">
      <alignment vertical="center"/>
    </xf>
    <xf numFmtId="0" fontId="36" fillId="5" borderId="20" applyNumberFormat="0" applyAlignment="0" applyProtection="0">
      <alignment vertical="center"/>
    </xf>
    <xf numFmtId="0" fontId="37" fillId="5" borderId="19" applyNumberFormat="0" applyAlignment="0" applyProtection="0">
      <alignment vertical="center"/>
    </xf>
    <xf numFmtId="0" fontId="38" fillId="6"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16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left" vertical="center" wrapText="1"/>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1" fontId="4" fillId="0" borderId="2"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9" fontId="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vertical="center" wrapText="1"/>
    </xf>
    <xf numFmtId="0" fontId="2" fillId="0" borderId="0" xfId="0" applyFont="1" applyAlignment="1">
      <alignment vertical="center" wrapText="1"/>
    </xf>
    <xf numFmtId="0" fontId="6" fillId="0" borderId="0" xfId="0" applyFont="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left" vertical="top" wrapText="1"/>
    </xf>
    <xf numFmtId="9" fontId="2" fillId="0" borderId="2" xfId="0" applyNumberFormat="1" applyFont="1" applyBorder="1" applyAlignment="1" applyProtection="1">
      <alignment horizontal="center" vertical="center" wrapText="1"/>
      <protection locked="0"/>
    </xf>
    <xf numFmtId="9" fontId="2" fillId="0" borderId="3"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9" fontId="2" fillId="0" borderId="1" xfId="0" applyNumberFormat="1" applyFont="1" applyBorder="1" applyAlignment="1" applyProtection="1">
      <alignment horizontal="center" vertical="center" wrapText="1"/>
      <protection locked="0"/>
    </xf>
    <xf numFmtId="9" fontId="4" fillId="0" borderId="1" xfId="0" applyNumberFormat="1" applyFont="1" applyBorder="1" applyAlignment="1" applyProtection="1">
      <alignment horizontal="left" vertical="center" wrapText="1"/>
      <protection locked="0"/>
    </xf>
    <xf numFmtId="0" fontId="8" fillId="0" borderId="0" xfId="0" applyFont="1" applyAlignment="1">
      <alignment vertical="center"/>
    </xf>
    <xf numFmtId="0" fontId="0" fillId="0" borderId="0" xfId="0" applyFont="1" applyAlignment="1">
      <alignment vertical="center"/>
    </xf>
    <xf numFmtId="49" fontId="0" fillId="0" borderId="0" xfId="0" applyNumberFormat="1" applyFont="1" applyAlignment="1">
      <alignment vertical="center"/>
    </xf>
    <xf numFmtId="0" fontId="0"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49" fontId="2" fillId="0" borderId="4" xfId="0" applyNumberFormat="1" applyFont="1" applyBorder="1" applyAlignment="1">
      <alignment vertical="center"/>
    </xf>
    <xf numFmtId="0" fontId="0" fillId="0" borderId="4" xfId="0" applyFont="1" applyBorder="1" applyAlignment="1">
      <alignment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176" fontId="11" fillId="0" borderId="6" xfId="0" applyNumberFormat="1" applyFont="1" applyBorder="1" applyAlignment="1">
      <alignment horizontal="center" vertical="center" wrapText="1"/>
    </xf>
    <xf numFmtId="176" fontId="0" fillId="0" borderId="7"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176" fontId="0" fillId="0" borderId="8" xfId="0" applyNumberFormat="1" applyFont="1" applyBorder="1" applyAlignment="1">
      <alignment horizontal="center" vertical="center" wrapText="1"/>
    </xf>
    <xf numFmtId="176" fontId="0"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176" fontId="0" fillId="0" borderId="9" xfId="0" applyNumberFormat="1" applyFont="1" applyBorder="1" applyAlignment="1">
      <alignment horizontal="center" vertical="center" wrapText="1"/>
    </xf>
    <xf numFmtId="176" fontId="0" fillId="0" borderId="4" xfId="0" applyNumberFormat="1" applyFont="1" applyBorder="1" applyAlignment="1">
      <alignment horizontal="center" vertical="center" wrapText="1"/>
    </xf>
    <xf numFmtId="176" fontId="0" fillId="0" borderId="1" xfId="0" applyNumberFormat="1" applyFont="1" applyBorder="1" applyAlignment="1">
      <alignment horizontal="right" vertical="center"/>
    </xf>
    <xf numFmtId="176" fontId="0" fillId="0" borderId="1" xfId="0" applyNumberFormat="1" applyFont="1" applyBorder="1" applyAlignment="1">
      <alignment horizontal="right" vertical="center" wrapText="1"/>
    </xf>
    <xf numFmtId="49" fontId="13" fillId="0" borderId="1" xfId="0" applyNumberFormat="1" applyFont="1" applyBorder="1" applyAlignment="1">
      <alignment horizontal="left" vertical="center" wrapText="1"/>
    </xf>
    <xf numFmtId="0" fontId="3" fillId="0" borderId="0" xfId="0" applyFont="1" applyAlignment="1">
      <alignment vertical="center"/>
    </xf>
    <xf numFmtId="0" fontId="2" fillId="0" borderId="4" xfId="0" applyFont="1" applyBorder="1" applyAlignment="1">
      <alignment horizontal="right" vertical="center"/>
    </xf>
    <xf numFmtId="176" fontId="0" fillId="0" borderId="10" xfId="0" applyNumberFormat="1" applyFont="1" applyBorder="1" applyAlignment="1">
      <alignment horizontal="center" vertical="center" wrapText="1"/>
    </xf>
    <xf numFmtId="176" fontId="0" fillId="0" borderId="11" xfId="0" applyNumberFormat="1" applyFont="1" applyBorder="1" applyAlignment="1">
      <alignment horizontal="center" vertical="center" wrapText="1"/>
    </xf>
    <xf numFmtId="176" fontId="0" fillId="0" borderId="12" xfId="0" applyNumberFormat="1" applyFont="1" applyBorder="1" applyAlignment="1">
      <alignment horizontal="center" vertical="center" wrapText="1"/>
    </xf>
    <xf numFmtId="176" fontId="14" fillId="0" borderId="6"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176" fontId="0" fillId="0" borderId="1" xfId="0" applyNumberFormat="1" applyFont="1" applyBorder="1" applyAlignment="1">
      <alignment vertical="center"/>
    </xf>
    <xf numFmtId="176" fontId="0" fillId="0" borderId="1" xfId="0" applyNumberFormat="1" applyFont="1" applyBorder="1" applyAlignment="1">
      <alignment vertical="center" wrapText="1"/>
    </xf>
    <xf numFmtId="176"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16" fillId="0" borderId="1" xfId="0" applyNumberFormat="1" applyFont="1" applyBorder="1" applyAlignment="1">
      <alignment horizontal="center" vertical="top" wrapText="1"/>
    </xf>
    <xf numFmtId="0" fontId="8" fillId="0" borderId="0" xfId="0" applyFont="1" applyAlignment="1">
      <alignment horizontal="center" vertical="center"/>
    </xf>
    <xf numFmtId="0" fontId="0"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0" fontId="0" fillId="0" borderId="1" xfId="0" applyNumberFormat="1" applyFont="1" applyBorder="1" applyAlignment="1">
      <alignment horizontal="right" vertical="center"/>
    </xf>
    <xf numFmtId="176" fontId="17" fillId="0" borderId="1" xfId="0" applyNumberFormat="1" applyFont="1" applyBorder="1" applyAlignment="1">
      <alignment horizontal="center" vertical="center"/>
    </xf>
    <xf numFmtId="10" fontId="18" fillId="0" borderId="1" xfId="0" applyNumberFormat="1" applyFont="1" applyBorder="1" applyAlignment="1">
      <alignment horizontal="right" vertical="center"/>
    </xf>
    <xf numFmtId="0" fontId="8"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176" fontId="18" fillId="0" borderId="1" xfId="0" applyNumberFormat="1" applyFont="1" applyBorder="1" applyAlignment="1">
      <alignment horizontal="center" vertical="center"/>
    </xf>
    <xf numFmtId="0" fontId="0" fillId="0" borderId="1" xfId="0" applyFont="1" applyBorder="1" applyAlignment="1">
      <alignment horizontal="left" vertical="center" wrapText="1"/>
    </xf>
    <xf numFmtId="176" fontId="17"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xf>
    <xf numFmtId="176" fontId="0" fillId="0" borderId="0" xfId="0" applyNumberFormat="1" applyFont="1" applyAlignment="1">
      <alignment horizontal="right" vertical="center"/>
    </xf>
    <xf numFmtId="10" fontId="0" fillId="0" borderId="0" xfId="0" applyNumberFormat="1" applyFont="1" applyAlignment="1">
      <alignment horizontal="right" vertical="center"/>
    </xf>
    <xf numFmtId="0" fontId="0" fillId="0" borderId="0" xfId="0" applyFont="1" applyAlignment="1">
      <alignment horizontal="left" vertical="center" wrapText="1"/>
    </xf>
    <xf numFmtId="0" fontId="19" fillId="0" borderId="0" xfId="0" applyFont="1" applyAlignment="1"/>
    <xf numFmtId="0" fontId="3"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2" fillId="0" borderId="0" xfId="0" applyFont="1" applyAlignment="1" applyProtection="1">
      <alignment horizontal="right" vertical="center"/>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49" fontId="7" fillId="2" borderId="13" xfId="0" applyNumberFormat="1"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49" fontId="7" fillId="2" borderId="1" xfId="0" applyNumberFormat="1" applyFont="1" applyFill="1" applyBorder="1" applyAlignment="1">
      <alignment horizontal="center" vertical="center"/>
    </xf>
    <xf numFmtId="49" fontId="0"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7" fillId="2" borderId="1" xfId="0" applyNumberFormat="1"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vertical="center" wrapText="1"/>
      <protection locked="0"/>
    </xf>
    <xf numFmtId="49" fontId="7" fillId="2" borderId="13" xfId="0" applyNumberFormat="1" applyFont="1" applyFill="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49" fontId="7" fillId="0" borderId="0" xfId="0" applyNumberFormat="1" applyFont="1" applyAlignment="1">
      <alignment horizontal="center" vertical="center" wrapText="1"/>
    </xf>
    <xf numFmtId="177" fontId="6" fillId="0" borderId="0" xfId="0" applyNumberFormat="1" applyFont="1" applyAlignment="1">
      <alignment wrapText="1"/>
    </xf>
    <xf numFmtId="49" fontId="20" fillId="0" borderId="1" xfId="0" applyNumberFormat="1" applyFont="1" applyBorder="1" applyAlignment="1">
      <alignment horizontal="left" vertical="center" wrapText="1"/>
    </xf>
    <xf numFmtId="176" fontId="0"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0" fontId="0" fillId="0" borderId="1" xfId="0" applyFont="1" applyBorder="1" applyAlignment="1"/>
    <xf numFmtId="0" fontId="0" fillId="0" borderId="1" xfId="0" applyFont="1" applyBorder="1" applyAlignment="1">
      <alignment vertical="center"/>
    </xf>
    <xf numFmtId="0" fontId="0" fillId="0" borderId="1" xfId="0" applyFont="1" applyBorder="1" applyAlignment="1">
      <alignment horizontal="center" vertical="center" wrapText="1"/>
    </xf>
    <xf numFmtId="0" fontId="21" fillId="0" borderId="0" xfId="0" applyFont="1" applyAlignment="1">
      <alignment vertical="center"/>
    </xf>
    <xf numFmtId="0" fontId="22" fillId="0" borderId="1" xfId="0" applyFont="1" applyBorder="1" applyAlignment="1" applyProtection="1">
      <alignment horizontal="center" vertical="center" wrapText="1"/>
      <protection locked="0"/>
    </xf>
    <xf numFmtId="0" fontId="22" fillId="0" borderId="5" xfId="0" applyFont="1" applyBorder="1" applyAlignment="1" applyProtection="1">
      <alignment vertical="top" wrapText="1"/>
      <protection locked="0"/>
    </xf>
    <xf numFmtId="0" fontId="22" fillId="0" borderId="1"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0" fontId="2" fillId="0" borderId="1" xfId="0" applyFont="1" applyBorder="1" applyAlignment="1">
      <alignment vertical="center" wrapText="1"/>
    </xf>
    <xf numFmtId="176" fontId="0" fillId="0" borderId="1" xfId="0" applyNumberFormat="1" applyFont="1" applyBorder="1" applyAlignment="1" applyProtection="1">
      <alignment horizontal="right" vertical="center" wrapText="1"/>
      <protection locked="0"/>
    </xf>
    <xf numFmtId="0" fontId="2" fillId="0" borderId="13" xfId="0" applyFont="1" applyBorder="1" applyAlignment="1" applyProtection="1">
      <alignment horizontal="left" vertical="center" wrapText="1"/>
      <protection locked="0"/>
    </xf>
    <xf numFmtId="176" fontId="0" fillId="0" borderId="3" xfId="0" applyNumberFormat="1" applyFont="1" applyBorder="1" applyAlignment="1" applyProtection="1">
      <alignment horizontal="right" vertical="center" wrapText="1"/>
      <protection locked="0"/>
    </xf>
    <xf numFmtId="0" fontId="2" fillId="0" borderId="1" xfId="0" applyFont="1" applyBorder="1" applyAlignment="1"/>
    <xf numFmtId="0" fontId="2" fillId="0" borderId="15" xfId="0" applyFont="1" applyBorder="1" applyAlignment="1" applyProtection="1">
      <alignment vertical="center" wrapText="1"/>
      <protection locked="0"/>
    </xf>
    <xf numFmtId="0" fontId="2" fillId="0" borderId="15" xfId="0" applyFont="1" applyBorder="1" applyAlignment="1" applyProtection="1">
      <alignment horizontal="left" vertical="center" wrapText="1"/>
      <protection locked="0"/>
    </xf>
    <xf numFmtId="178" fontId="2" fillId="0" borderId="1" xfId="0" applyNumberFormat="1" applyFont="1" applyBorder="1" applyAlignment="1" applyProtection="1">
      <alignment horizontal="left" vertical="center" wrapText="1"/>
      <protection locked="0"/>
    </xf>
    <xf numFmtId="178" fontId="2" fillId="0" borderId="1" xfId="0" applyNumberFormat="1" applyFont="1" applyBorder="1" applyAlignment="1" applyProtection="1">
      <alignment horizontal="right" vertical="center" wrapText="1"/>
      <protection locked="0"/>
    </xf>
    <xf numFmtId="0" fontId="23" fillId="0" borderId="1" xfId="0" applyFont="1" applyBorder="1" applyAlignment="1" applyProtection="1">
      <alignment horizontal="center" vertical="center" wrapText="1"/>
      <protection locked="0"/>
    </xf>
    <xf numFmtId="176" fontId="24" fillId="0" borderId="2" xfId="0" applyNumberFormat="1" applyFont="1" applyBorder="1" applyAlignment="1" applyProtection="1">
      <alignment horizontal="right" vertical="center" wrapText="1"/>
      <protection locked="0"/>
    </xf>
    <xf numFmtId="0" fontId="23" fillId="0" borderId="1" xfId="0" applyFont="1" applyBorder="1" applyAlignment="1">
      <alignment horizontal="center" vertical="center"/>
    </xf>
    <xf numFmtId="0" fontId="23" fillId="0" borderId="3" xfId="0" applyFont="1" applyBorder="1" applyAlignment="1">
      <alignment horizontal="center" vertical="center"/>
    </xf>
    <xf numFmtId="176" fontId="24" fillId="0" borderId="3" xfId="0" applyNumberFormat="1" applyFont="1" applyBorder="1" applyAlignment="1" applyProtection="1">
      <alignment horizontal="right" vertical="center" wrapText="1"/>
      <protection locked="0"/>
    </xf>
    <xf numFmtId="0" fontId="0" fillId="0" borderId="0" xfId="0" applyFont="1" applyAlignment="1">
      <alignment wrapText="1"/>
    </xf>
    <xf numFmtId="0" fontId="0" fillId="0" borderId="0" xfId="0" applyFont="1" applyAlignment="1"/>
    <xf numFmtId="0" fontId="0" fillId="0" borderId="0" xfId="0" applyFont="1" applyAlignment="1">
      <alignment horizontal="center"/>
    </xf>
    <xf numFmtId="0" fontId="3" fillId="0" borderId="0" xfId="0" applyFont="1" applyAlignment="1">
      <alignment horizont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Font="1" applyBorder="1" applyAlignment="1">
      <alignment horizontal="center"/>
    </xf>
    <xf numFmtId="0" fontId="0" fillId="0" borderId="0" xfId="0" applyFont="1" applyAlignment="1">
      <alignment horizontal="right"/>
    </xf>
    <xf numFmtId="49" fontId="7" fillId="0" borderId="1" xfId="0" applyNumberFormat="1" applyFont="1" applyBorder="1" applyAlignment="1">
      <alignment horizontal="center" vertical="center" wrapText="1"/>
    </xf>
    <xf numFmtId="0" fontId="0" fillId="0" borderId="0" xfId="0" applyFont="1" applyAlignment="1">
      <alignment horizontal="left"/>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 xfId="0" applyFont="1" applyBorder="1" applyAlignment="1">
      <alignment vertical="center" wrapText="1"/>
    </xf>
    <xf numFmtId="176" fontId="24" fillId="0" borderId="1" xfId="0" applyNumberFormat="1" applyFont="1" applyBorder="1" applyAlignment="1">
      <alignment horizontal="right" vertical="center"/>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pplyProtection="1">
      <alignment vertical="center" wrapText="1"/>
      <protection locked="0"/>
    </xf>
    <xf numFmtId="176" fontId="24" fillId="0" borderId="1" xfId="0" applyNumberFormat="1" applyFont="1" applyBorder="1" applyAlignment="1">
      <alignment vertical="center"/>
    </xf>
    <xf numFmtId="0" fontId="25" fillId="0" borderId="1" xfId="0" applyFont="1" applyBorder="1" applyAlignment="1" applyProtection="1">
      <alignment vertical="center" wrapText="1"/>
      <protection locked="0"/>
    </xf>
    <xf numFmtId="0" fontId="2"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pane xSplit="2" ySplit="4" topLeftCell="C5" activePane="bottomRight" state="frozen"/>
      <selection/>
      <selection pane="topRight"/>
      <selection pane="bottomLeft"/>
      <selection pane="bottomRight" activeCell="A15" sqref="A15"/>
    </sheetView>
  </sheetViews>
  <sheetFormatPr defaultColWidth="9" defaultRowHeight="12.75" outlineLevelCol="3"/>
  <cols>
    <col min="1" max="1" width="45.8333333333333" style="36" customWidth="1"/>
    <col min="2" max="2" width="25.8333333333333" style="36" customWidth="1"/>
    <col min="3" max="3" width="45.8333333333333" style="36" customWidth="1"/>
    <col min="4" max="4" width="25.8333333333333" style="36" customWidth="1"/>
    <col min="5" max="5" width="11" style="36" customWidth="1"/>
    <col min="6" max="257" width="9.33333333333333" style="36" customWidth="1"/>
  </cols>
  <sheetData>
    <row r="1" ht="20.25" spans="1:1">
      <c r="A1" s="5" t="s">
        <v>0</v>
      </c>
    </row>
    <row r="2" ht="20.25" spans="1:4">
      <c r="A2" s="39" t="s">
        <v>1</v>
      </c>
      <c r="B2" s="39"/>
      <c r="C2" s="39"/>
      <c r="D2" s="39"/>
    </row>
    <row r="3" s="35" customFormat="1" ht="20" customHeight="1" spans="1:4">
      <c r="A3" s="138" t="s">
        <v>2</v>
      </c>
      <c r="B3" s="138"/>
      <c r="C3" s="138" t="s">
        <v>3</v>
      </c>
      <c r="D3" s="138"/>
    </row>
    <row r="4" s="35" customFormat="1" ht="20" customHeight="1" spans="1:4">
      <c r="A4" s="138" t="s">
        <v>4</v>
      </c>
      <c r="B4" s="138" t="s">
        <v>5</v>
      </c>
      <c r="C4" s="138" t="s">
        <v>6</v>
      </c>
      <c r="D4" s="138" t="s">
        <v>5</v>
      </c>
    </row>
    <row r="5" s="35" customFormat="1" ht="20" customHeight="1" spans="1:4">
      <c r="A5" s="154" t="s">
        <v>7</v>
      </c>
      <c r="B5" s="155">
        <v>1789.24</v>
      </c>
      <c r="C5" s="154" t="s">
        <v>8</v>
      </c>
      <c r="D5" s="155">
        <v>935.67</v>
      </c>
    </row>
    <row r="6" ht="20" customHeight="1" spans="1:4">
      <c r="A6" s="154" t="s">
        <v>9</v>
      </c>
      <c r="B6" s="155">
        <v>0</v>
      </c>
      <c r="C6" s="156" t="s">
        <v>10</v>
      </c>
      <c r="D6" s="155">
        <v>851.16</v>
      </c>
    </row>
    <row r="7" ht="20" customHeight="1" spans="1:4">
      <c r="A7" s="154" t="s">
        <v>11</v>
      </c>
      <c r="B7" s="155">
        <v>0</v>
      </c>
      <c r="C7" s="156" t="s">
        <v>12</v>
      </c>
      <c r="D7" s="155">
        <v>84.51</v>
      </c>
    </row>
    <row r="8" ht="20" customHeight="1" spans="1:4">
      <c r="A8" s="154" t="s">
        <v>13</v>
      </c>
      <c r="B8" s="155"/>
      <c r="C8" s="154" t="s">
        <v>14</v>
      </c>
      <c r="D8" s="155">
        <v>853.57</v>
      </c>
    </row>
    <row r="9" ht="20" customHeight="1" spans="1:4">
      <c r="A9" s="154" t="s">
        <v>15</v>
      </c>
      <c r="B9" s="155">
        <v>0</v>
      </c>
      <c r="C9" s="156" t="s">
        <v>16</v>
      </c>
      <c r="D9" s="155">
        <v>853.57</v>
      </c>
    </row>
    <row r="10" ht="20" customHeight="1" spans="1:4">
      <c r="A10" s="154" t="s">
        <v>17</v>
      </c>
      <c r="B10" s="155">
        <v>0</v>
      </c>
      <c r="C10" s="156" t="s">
        <v>18</v>
      </c>
      <c r="D10" s="155">
        <v>0</v>
      </c>
    </row>
    <row r="11" ht="20" customHeight="1" spans="1:4">
      <c r="A11" s="157" t="s">
        <v>19</v>
      </c>
      <c r="B11" s="155"/>
      <c r="C11" s="154" t="s">
        <v>20</v>
      </c>
      <c r="D11" s="155">
        <v>0</v>
      </c>
    </row>
    <row r="12" ht="20" customHeight="1" spans="1:4">
      <c r="A12" s="157" t="s">
        <v>21</v>
      </c>
      <c r="B12" s="155"/>
      <c r="C12" s="154" t="s">
        <v>22</v>
      </c>
      <c r="D12" s="155">
        <v>0</v>
      </c>
    </row>
    <row r="13" ht="20" customHeight="1" spans="1:4">
      <c r="A13" s="157"/>
      <c r="B13" s="155"/>
      <c r="C13" s="154" t="s">
        <v>23</v>
      </c>
      <c r="D13" s="155">
        <v>0</v>
      </c>
    </row>
    <row r="14" ht="20" customHeight="1" spans="1:4">
      <c r="A14" s="157"/>
      <c r="B14" s="155"/>
      <c r="C14" s="154" t="s">
        <v>24</v>
      </c>
      <c r="D14" s="155">
        <v>0</v>
      </c>
    </row>
    <row r="15" ht="20" customHeight="1" spans="1:4">
      <c r="A15" s="158" t="s">
        <v>25</v>
      </c>
      <c r="B15" s="155">
        <f>SUM(B5:B14)</f>
        <v>1789.24</v>
      </c>
      <c r="C15" s="154" t="s">
        <v>26</v>
      </c>
      <c r="D15" s="159">
        <f>D5+D8</f>
        <v>1789.24</v>
      </c>
    </row>
    <row r="16" ht="20" customHeight="1" spans="1:4">
      <c r="A16" s="158" t="s">
        <v>27</v>
      </c>
      <c r="B16" s="155"/>
      <c r="C16" s="154" t="s">
        <v>28</v>
      </c>
      <c r="D16" s="159"/>
    </row>
    <row r="17" s="36" customFormat="1" ht="20" customHeight="1" spans="3:4">
      <c r="C17" s="160"/>
      <c r="D17" s="159"/>
    </row>
    <row r="18" s="35" customFormat="1" ht="20" customHeight="1" spans="1:4">
      <c r="A18" s="136" t="s">
        <v>29</v>
      </c>
      <c r="B18" s="155">
        <f>B15</f>
        <v>1789.24</v>
      </c>
      <c r="C18" s="136" t="s">
        <v>30</v>
      </c>
      <c r="D18" s="159">
        <f>D15</f>
        <v>1789.24</v>
      </c>
    </row>
    <row r="19" spans="1:1">
      <c r="A19" s="161"/>
    </row>
  </sheetData>
  <mergeCells count="3">
    <mergeCell ref="A2:D2"/>
    <mergeCell ref="A3:B3"/>
    <mergeCell ref="C3:D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xSplit="2" ySplit="5" topLeftCell="C6" activePane="bottomRight" state="frozen"/>
      <selection/>
      <selection pane="topRight"/>
      <selection pane="bottomLeft"/>
      <selection pane="bottomRight" activeCell="D10" sqref="D10"/>
    </sheetView>
  </sheetViews>
  <sheetFormatPr defaultColWidth="9" defaultRowHeight="12.75"/>
  <cols>
    <col min="1" max="1" width="10.8333333333333" style="142" customWidth="1"/>
    <col min="2" max="2" width="35.8333333333333" style="142" customWidth="1"/>
    <col min="3" max="3" width="11.8333333333333" style="142" customWidth="1"/>
    <col min="4" max="4" width="11.8333333333333" style="143" customWidth="1"/>
    <col min="5" max="5" width="9.05555555555556" style="143" customWidth="1"/>
    <col min="6" max="6" width="9.63333333333333" style="143" customWidth="1"/>
    <col min="7" max="7" width="9.05555555555556" style="72" customWidth="1"/>
    <col min="8" max="8" width="8.03333333333333" style="72" customWidth="1"/>
    <col min="9" max="9" width="9.34444444444444" style="72" customWidth="1"/>
    <col min="10" max="10" width="8.03333333333333" style="72" customWidth="1"/>
    <col min="11" max="11" width="7.96666666666667" style="72" customWidth="1"/>
    <col min="12" max="12" width="5.73333333333333" style="142" customWidth="1"/>
    <col min="13" max="257" width="9.33333333333333" style="142" customWidth="1"/>
  </cols>
  <sheetData>
    <row r="1" ht="20.25" spans="1:2">
      <c r="A1" s="5" t="s">
        <v>31</v>
      </c>
      <c r="B1" s="59"/>
    </row>
    <row r="2" ht="20.25" spans="1:12">
      <c r="A2" s="144" t="s">
        <v>32</v>
      </c>
      <c r="B2" s="144"/>
      <c r="C2" s="144"/>
      <c r="D2" s="144"/>
      <c r="E2" s="144"/>
      <c r="F2" s="144"/>
      <c r="G2" s="39"/>
      <c r="H2" s="39"/>
      <c r="I2" s="39"/>
      <c r="J2" s="39"/>
      <c r="K2" s="39"/>
      <c r="L2" s="144"/>
    </row>
    <row r="3" spans="11:12">
      <c r="K3" s="72" t="s">
        <v>33</v>
      </c>
      <c r="L3" s="149"/>
    </row>
    <row r="4" s="38" customFormat="1" ht="25" customHeight="1" spans="1:12">
      <c r="A4" s="44" t="s">
        <v>34</v>
      </c>
      <c r="B4" s="45"/>
      <c r="C4" s="44" t="s">
        <v>35</v>
      </c>
      <c r="D4" s="44" t="s">
        <v>36</v>
      </c>
      <c r="E4" s="44" t="s">
        <v>37</v>
      </c>
      <c r="F4" s="44" t="s">
        <v>38</v>
      </c>
      <c r="G4" s="44" t="s">
        <v>39</v>
      </c>
      <c r="H4" s="44" t="s">
        <v>40</v>
      </c>
      <c r="I4" s="44" t="s">
        <v>41</v>
      </c>
      <c r="J4" s="152" t="s">
        <v>42</v>
      </c>
      <c r="K4" s="44" t="s">
        <v>43</v>
      </c>
      <c r="L4" s="44" t="s">
        <v>44</v>
      </c>
    </row>
    <row r="5" s="38" customFormat="1" ht="25" customHeight="1" spans="1:12">
      <c r="A5" s="44" t="s">
        <v>45</v>
      </c>
      <c r="B5" s="32" t="s">
        <v>46</v>
      </c>
      <c r="C5" s="45"/>
      <c r="D5" s="44"/>
      <c r="E5" s="44"/>
      <c r="F5" s="44"/>
      <c r="G5" s="44"/>
      <c r="H5" s="44"/>
      <c r="I5" s="44"/>
      <c r="J5" s="153"/>
      <c r="K5" s="44"/>
      <c r="L5" s="44"/>
    </row>
    <row r="6" s="36" customFormat="1" ht="25" customHeight="1" spans="1:12">
      <c r="A6" s="145" t="s">
        <v>47</v>
      </c>
      <c r="B6" s="147"/>
      <c r="C6" s="57">
        <v>1789.24</v>
      </c>
      <c r="D6" s="57">
        <v>1789.24</v>
      </c>
      <c r="E6" s="57">
        <f>SUM(E7:E19)/3</f>
        <v>0</v>
      </c>
      <c r="F6" s="57">
        <f>SUM(F7:F19)/3</f>
        <v>0</v>
      </c>
      <c r="G6" s="57"/>
      <c r="H6" s="57">
        <f>SUM(H7:H19)/3</f>
        <v>0</v>
      </c>
      <c r="I6" s="57">
        <f>SUM(I7:I19)/3</f>
        <v>0</v>
      </c>
      <c r="J6" s="57"/>
      <c r="K6" s="57">
        <f>SUM(K7:K19)/3</f>
        <v>0</v>
      </c>
      <c r="L6" s="57">
        <f>SUM(L7:L19)/3</f>
        <v>0</v>
      </c>
    </row>
    <row r="7" s="36" customFormat="1" ht="25" customHeight="1" spans="1:12">
      <c r="A7" s="49" t="s">
        <v>48</v>
      </c>
      <c r="B7" s="53" t="s">
        <v>49</v>
      </c>
      <c r="C7" s="57">
        <v>1558.33</v>
      </c>
      <c r="D7" s="57">
        <v>1558.33</v>
      </c>
      <c r="E7" s="57">
        <v>0</v>
      </c>
      <c r="F7" s="57">
        <v>0</v>
      </c>
      <c r="G7" s="57">
        <v>0</v>
      </c>
      <c r="H7" s="57">
        <v>0</v>
      </c>
      <c r="I7" s="57">
        <v>0</v>
      </c>
      <c r="J7" s="57"/>
      <c r="K7" s="57">
        <v>0</v>
      </c>
      <c r="L7" s="57">
        <v>0</v>
      </c>
    </row>
    <row r="8" s="36" customFormat="1" ht="25" customHeight="1" spans="1:12">
      <c r="A8" s="49" t="s">
        <v>50</v>
      </c>
      <c r="B8" s="53" t="s">
        <v>51</v>
      </c>
      <c r="C8" s="57">
        <v>1558.33</v>
      </c>
      <c r="D8" s="57">
        <v>1558.33</v>
      </c>
      <c r="E8" s="57">
        <v>0</v>
      </c>
      <c r="F8" s="57">
        <v>0</v>
      </c>
      <c r="G8" s="57">
        <v>0</v>
      </c>
      <c r="H8" s="57">
        <v>0</v>
      </c>
      <c r="I8" s="57">
        <v>0</v>
      </c>
      <c r="J8" s="57"/>
      <c r="K8" s="57">
        <v>0</v>
      </c>
      <c r="L8" s="57">
        <v>0</v>
      </c>
    </row>
    <row r="9" s="36" customFormat="1" ht="25" customHeight="1" spans="1:12">
      <c r="A9" s="49" t="s">
        <v>52</v>
      </c>
      <c r="B9" s="53" t="s">
        <v>53</v>
      </c>
      <c r="C9" s="57">
        <v>704.76</v>
      </c>
      <c r="D9" s="57">
        <v>704.76</v>
      </c>
      <c r="E9" s="57">
        <v>0</v>
      </c>
      <c r="F9" s="57">
        <v>0</v>
      </c>
      <c r="G9" s="57">
        <v>0</v>
      </c>
      <c r="H9" s="57">
        <v>0</v>
      </c>
      <c r="I9" s="57">
        <v>0</v>
      </c>
      <c r="J9" s="57"/>
      <c r="K9" s="57">
        <v>0</v>
      </c>
      <c r="L9" s="57">
        <v>0</v>
      </c>
    </row>
    <row r="10" s="36" customFormat="1" ht="25" customHeight="1" spans="1:12">
      <c r="A10" s="49" t="s">
        <v>54</v>
      </c>
      <c r="B10" s="53" t="s">
        <v>55</v>
      </c>
      <c r="C10" s="57">
        <v>853.57</v>
      </c>
      <c r="D10" s="57">
        <v>853.57</v>
      </c>
      <c r="E10" s="57">
        <v>0</v>
      </c>
      <c r="F10" s="57">
        <v>0</v>
      </c>
      <c r="G10" s="57">
        <v>0</v>
      </c>
      <c r="H10" s="57">
        <v>0</v>
      </c>
      <c r="I10" s="57">
        <v>0</v>
      </c>
      <c r="J10" s="57"/>
      <c r="K10" s="57">
        <v>0</v>
      </c>
      <c r="L10" s="57">
        <v>0</v>
      </c>
    </row>
    <row r="11" s="36" customFormat="1" ht="25" customHeight="1" spans="1:12">
      <c r="A11" s="49" t="s">
        <v>56</v>
      </c>
      <c r="B11" s="65" t="s">
        <v>57</v>
      </c>
      <c r="C11" s="57">
        <v>194.71</v>
      </c>
      <c r="D11" s="57">
        <v>194.71</v>
      </c>
      <c r="E11" s="57"/>
      <c r="F11" s="57"/>
      <c r="G11" s="57"/>
      <c r="H11" s="57"/>
      <c r="I11" s="57"/>
      <c r="J11" s="57"/>
      <c r="K11" s="57"/>
      <c r="L11" s="57"/>
    </row>
    <row r="12" s="36" customFormat="1" ht="25" customHeight="1" spans="1:12">
      <c r="A12" s="49" t="s">
        <v>58</v>
      </c>
      <c r="B12" s="65" t="s">
        <v>59</v>
      </c>
      <c r="C12" s="57">
        <v>194.71</v>
      </c>
      <c r="D12" s="57">
        <v>194.71</v>
      </c>
      <c r="E12" s="57"/>
      <c r="F12" s="57"/>
      <c r="G12" s="57"/>
      <c r="H12" s="57"/>
      <c r="I12" s="57"/>
      <c r="J12" s="57"/>
      <c r="K12" s="57"/>
      <c r="L12" s="57"/>
    </row>
    <row r="13" s="36" customFormat="1" ht="25" customHeight="1" spans="1:12">
      <c r="A13" s="49" t="s">
        <v>60</v>
      </c>
      <c r="B13" s="49" t="s">
        <v>61</v>
      </c>
      <c r="C13" s="57">
        <v>128</v>
      </c>
      <c r="D13" s="57">
        <v>128</v>
      </c>
      <c r="E13" s="57"/>
      <c r="F13" s="57"/>
      <c r="G13" s="57"/>
      <c r="H13" s="57"/>
      <c r="I13" s="57"/>
      <c r="J13" s="57"/>
      <c r="K13" s="57"/>
      <c r="L13" s="57"/>
    </row>
    <row r="14" s="36" customFormat="1" ht="25" customHeight="1" spans="1:12">
      <c r="A14" s="49" t="s">
        <v>62</v>
      </c>
      <c r="B14" s="116" t="s">
        <v>63</v>
      </c>
      <c r="C14" s="57">
        <v>46.71</v>
      </c>
      <c r="D14" s="57">
        <v>46.71</v>
      </c>
      <c r="E14" s="57"/>
      <c r="F14" s="57"/>
      <c r="G14" s="57"/>
      <c r="H14" s="57"/>
      <c r="I14" s="57"/>
      <c r="J14" s="57"/>
      <c r="K14" s="57"/>
      <c r="L14" s="57"/>
    </row>
    <row r="15" s="36" customFormat="1" ht="25" customHeight="1" spans="1:12">
      <c r="A15" s="49" t="s">
        <v>64</v>
      </c>
      <c r="B15" s="49" t="s">
        <v>65</v>
      </c>
      <c r="C15" s="57">
        <v>20</v>
      </c>
      <c r="D15" s="57">
        <v>20</v>
      </c>
      <c r="E15" s="57"/>
      <c r="F15" s="57"/>
      <c r="G15" s="57"/>
      <c r="H15" s="57"/>
      <c r="I15" s="57"/>
      <c r="J15" s="57"/>
      <c r="K15" s="57"/>
      <c r="L15" s="57"/>
    </row>
    <row r="16" s="36" customFormat="1" ht="25" customHeight="1" spans="1:12">
      <c r="A16" s="49" t="s">
        <v>66</v>
      </c>
      <c r="B16" s="118" t="s">
        <v>67</v>
      </c>
      <c r="C16" s="57">
        <v>36.2</v>
      </c>
      <c r="D16" s="57">
        <v>36.2</v>
      </c>
      <c r="E16" s="57"/>
      <c r="F16" s="57"/>
      <c r="G16" s="57"/>
      <c r="H16" s="57"/>
      <c r="I16" s="57"/>
      <c r="J16" s="57"/>
      <c r="K16" s="57"/>
      <c r="L16" s="57"/>
    </row>
    <row r="17" s="36" customFormat="1" ht="25" customHeight="1" spans="1:12">
      <c r="A17" s="49" t="s">
        <v>68</v>
      </c>
      <c r="B17" s="118" t="s">
        <v>69</v>
      </c>
      <c r="C17" s="57">
        <v>36.2</v>
      </c>
      <c r="D17" s="57">
        <v>36.2</v>
      </c>
      <c r="E17" s="57"/>
      <c r="F17" s="57"/>
      <c r="G17" s="57"/>
      <c r="H17" s="57"/>
      <c r="I17" s="57"/>
      <c r="J17" s="57"/>
      <c r="K17" s="57"/>
      <c r="L17" s="57"/>
    </row>
    <row r="18" s="36" customFormat="1" ht="25" customHeight="1" spans="1:12">
      <c r="A18" s="49" t="s">
        <v>70</v>
      </c>
      <c r="B18" s="117" t="s">
        <v>71</v>
      </c>
      <c r="C18" s="57">
        <v>35</v>
      </c>
      <c r="D18" s="57">
        <v>35</v>
      </c>
      <c r="E18" s="57"/>
      <c r="F18" s="57"/>
      <c r="G18" s="57"/>
      <c r="H18" s="57"/>
      <c r="I18" s="57"/>
      <c r="J18" s="57"/>
      <c r="K18" s="57"/>
      <c r="L18" s="57"/>
    </row>
    <row r="19" s="36" customFormat="1" ht="25" customHeight="1" spans="1:12">
      <c r="A19" s="49" t="s">
        <v>72</v>
      </c>
      <c r="B19" s="117" t="s">
        <v>73</v>
      </c>
      <c r="C19" s="57">
        <v>1.2</v>
      </c>
      <c r="D19" s="57">
        <v>1.2</v>
      </c>
      <c r="E19" s="57"/>
      <c r="F19" s="57"/>
      <c r="G19" s="57"/>
      <c r="H19" s="57"/>
      <c r="I19" s="57"/>
      <c r="J19" s="57"/>
      <c r="K19" s="57"/>
      <c r="L19" s="57"/>
    </row>
    <row r="20" ht="23" customHeight="1" spans="2:2">
      <c r="B20" s="151"/>
    </row>
  </sheetData>
  <mergeCells count="13">
    <mergeCell ref="A2:L2"/>
    <mergeCell ref="A4:B4"/>
    <mergeCell ref="A6:B6"/>
    <mergeCell ref="C4:C5"/>
    <mergeCell ref="D4:D5"/>
    <mergeCell ref="E4:E5"/>
    <mergeCell ref="F4:F5"/>
    <mergeCell ref="G4:G5"/>
    <mergeCell ref="H4:H5"/>
    <mergeCell ref="I4:I5"/>
    <mergeCell ref="J4:J5"/>
    <mergeCell ref="K4:K5"/>
    <mergeCell ref="L4:L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pane xSplit="2" ySplit="5" topLeftCell="C6" activePane="bottomRight" state="frozen"/>
      <selection/>
      <selection pane="topRight"/>
      <selection pane="bottomLeft"/>
      <selection pane="bottomRight" activeCell="A9" sqref="A9"/>
    </sheetView>
  </sheetViews>
  <sheetFormatPr defaultColWidth="9" defaultRowHeight="12.75"/>
  <cols>
    <col min="1" max="1" width="10.8333333333333" style="143" customWidth="1"/>
    <col min="2" max="2" width="35.8333333333333" style="143" customWidth="1"/>
    <col min="3" max="6" width="11.8333333333333" style="142" customWidth="1"/>
    <col min="7" max="7" width="8.32222222222222" style="143" customWidth="1"/>
    <col min="8" max="8" width="7.43333333333333" style="143" customWidth="1"/>
    <col min="9" max="9" width="6.71111111111111" style="143" customWidth="1"/>
    <col min="10" max="10" width="8.03333333333333" style="143" customWidth="1"/>
    <col min="11" max="11" width="7.15555555555556" style="143" customWidth="1"/>
    <col min="12" max="12" width="8.03333333333333" style="143" customWidth="1"/>
    <col min="13" max="13" width="11.8333333333333" style="143" customWidth="1"/>
    <col min="14" max="257" width="9.33333333333333" style="142" customWidth="1"/>
  </cols>
  <sheetData>
    <row r="1" ht="20.25" spans="1:2">
      <c r="A1" s="5" t="s">
        <v>74</v>
      </c>
      <c r="B1" s="59"/>
    </row>
    <row r="2" ht="20.25" spans="1:13">
      <c r="A2" s="144" t="s">
        <v>75</v>
      </c>
      <c r="B2" s="144"/>
      <c r="C2" s="144"/>
      <c r="D2" s="144"/>
      <c r="E2" s="144"/>
      <c r="F2" s="144"/>
      <c r="G2" s="144"/>
      <c r="H2" s="144"/>
      <c r="I2" s="144"/>
      <c r="J2" s="144"/>
      <c r="K2" s="144"/>
      <c r="L2" s="144"/>
      <c r="M2" s="144"/>
    </row>
    <row r="3" spans="13:13">
      <c r="M3" s="149" t="s">
        <v>33</v>
      </c>
    </row>
    <row r="4" s="141" customFormat="1" ht="25" customHeight="1" spans="1:13">
      <c r="A4" s="44" t="s">
        <v>34</v>
      </c>
      <c r="B4" s="45"/>
      <c r="C4" s="44" t="s">
        <v>76</v>
      </c>
      <c r="D4" s="145" t="s">
        <v>77</v>
      </c>
      <c r="E4" s="146"/>
      <c r="F4" s="147"/>
      <c r="G4" s="44" t="s">
        <v>78</v>
      </c>
      <c r="H4" s="44" t="s">
        <v>79</v>
      </c>
      <c r="I4" s="150" t="s">
        <v>80</v>
      </c>
      <c r="J4" s="107" t="s">
        <v>81</v>
      </c>
      <c r="K4" s="107" t="s">
        <v>82</v>
      </c>
      <c r="L4" s="107" t="s">
        <v>83</v>
      </c>
      <c r="M4" s="107" t="s">
        <v>84</v>
      </c>
    </row>
    <row r="5" s="141" customFormat="1" ht="25" customHeight="1" spans="1:13">
      <c r="A5" s="44" t="s">
        <v>45</v>
      </c>
      <c r="B5" s="32" t="s">
        <v>46</v>
      </c>
      <c r="C5" s="45"/>
      <c r="D5" s="45" t="s">
        <v>85</v>
      </c>
      <c r="E5" s="45" t="s">
        <v>86</v>
      </c>
      <c r="F5" s="45" t="s">
        <v>87</v>
      </c>
      <c r="G5" s="44"/>
      <c r="H5" s="44"/>
      <c r="I5" s="150"/>
      <c r="J5" s="107"/>
      <c r="K5" s="107"/>
      <c r="L5" s="107"/>
      <c r="M5" s="107"/>
    </row>
    <row r="6" ht="25" customHeight="1" spans="1:13">
      <c r="A6" s="32" t="s">
        <v>47</v>
      </c>
      <c r="B6" s="32"/>
      <c r="C6" s="57">
        <f t="shared" ref="C6:K6" si="0">SUM(C7:C21)/3</f>
        <v>1756.17</v>
      </c>
      <c r="D6" s="57">
        <f t="shared" si="0"/>
        <v>1756.17</v>
      </c>
      <c r="E6" s="57">
        <f t="shared" si="0"/>
        <v>1539.17</v>
      </c>
      <c r="F6" s="57">
        <f t="shared" si="0"/>
        <v>217</v>
      </c>
      <c r="G6" s="57">
        <f t="shared" si="0"/>
        <v>0</v>
      </c>
      <c r="H6" s="57">
        <f t="shared" si="0"/>
        <v>0</v>
      </c>
      <c r="I6" s="57">
        <f t="shared" si="0"/>
        <v>0</v>
      </c>
      <c r="J6" s="57">
        <f t="shared" si="0"/>
        <v>0</v>
      </c>
      <c r="K6" s="57">
        <f t="shared" si="0"/>
        <v>0</v>
      </c>
      <c r="L6" s="57"/>
      <c r="M6" s="57">
        <f>SUM(M7:M20)/3</f>
        <v>0</v>
      </c>
    </row>
    <row r="7" ht="25" customHeight="1" spans="1:13">
      <c r="A7" s="49" t="s">
        <v>48</v>
      </c>
      <c r="B7" s="53" t="s">
        <v>49</v>
      </c>
      <c r="C7" s="56">
        <f t="shared" ref="C7:C21" si="1">SUM(E7:M7)</f>
        <v>1492.27</v>
      </c>
      <c r="D7" s="57">
        <f>SUM(E7:F7)</f>
        <v>1492.27</v>
      </c>
      <c r="E7" s="56">
        <f>E8+E11</f>
        <v>1275.27</v>
      </c>
      <c r="F7" s="56">
        <f>F8+F11</f>
        <v>217</v>
      </c>
      <c r="G7" s="56">
        <v>0</v>
      </c>
      <c r="H7" s="56">
        <v>0</v>
      </c>
      <c r="I7" s="56">
        <v>0</v>
      </c>
      <c r="J7" s="56">
        <v>0</v>
      </c>
      <c r="K7" s="56">
        <v>0</v>
      </c>
      <c r="L7" s="56"/>
      <c r="M7" s="56">
        <v>0</v>
      </c>
    </row>
    <row r="8" ht="25" customHeight="1" spans="1:13">
      <c r="A8" s="49" t="s">
        <v>50</v>
      </c>
      <c r="B8" s="53" t="s">
        <v>88</v>
      </c>
      <c r="C8" s="56">
        <f t="shared" si="1"/>
        <v>1492.27</v>
      </c>
      <c r="D8" s="57">
        <f t="shared" ref="D8:L8" si="2">D9+D10</f>
        <v>1492.27</v>
      </c>
      <c r="E8" s="57">
        <f t="shared" si="2"/>
        <v>1275.27</v>
      </c>
      <c r="F8" s="57">
        <f t="shared" si="2"/>
        <v>217</v>
      </c>
      <c r="G8" s="57">
        <f t="shared" si="2"/>
        <v>0</v>
      </c>
      <c r="H8" s="57">
        <f t="shared" si="2"/>
        <v>0</v>
      </c>
      <c r="I8" s="57">
        <f t="shared" si="2"/>
        <v>0</v>
      </c>
      <c r="J8" s="57">
        <f t="shared" si="2"/>
        <v>0</v>
      </c>
      <c r="K8" s="57">
        <f t="shared" si="2"/>
        <v>0</v>
      </c>
      <c r="L8" s="57">
        <f t="shared" si="2"/>
        <v>0</v>
      </c>
      <c r="M8" s="56">
        <v>0</v>
      </c>
    </row>
    <row r="9" ht="25" customHeight="1" spans="1:13">
      <c r="A9" s="49" t="s">
        <v>52</v>
      </c>
      <c r="B9" s="53" t="s">
        <v>53</v>
      </c>
      <c r="C9" s="56">
        <f t="shared" si="1"/>
        <v>1275.27</v>
      </c>
      <c r="D9" s="57">
        <f t="shared" ref="D9:D21" si="3">SUM(E9:F9)</f>
        <v>1275.27</v>
      </c>
      <c r="E9" s="56">
        <f>1316.77-41.5</f>
        <v>1275.27</v>
      </c>
      <c r="F9" s="56"/>
      <c r="G9" s="56">
        <v>0</v>
      </c>
      <c r="H9" s="56">
        <v>0</v>
      </c>
      <c r="I9" s="56">
        <v>0</v>
      </c>
      <c r="J9" s="56">
        <v>0</v>
      </c>
      <c r="K9" s="56">
        <v>0</v>
      </c>
      <c r="L9" s="56">
        <v>0</v>
      </c>
      <c r="M9" s="56">
        <v>0</v>
      </c>
    </row>
    <row r="10" ht="25" customHeight="1" spans="1:13">
      <c r="A10" s="49" t="s">
        <v>89</v>
      </c>
      <c r="B10" s="53" t="s">
        <v>90</v>
      </c>
      <c r="C10" s="56">
        <f t="shared" si="1"/>
        <v>217</v>
      </c>
      <c r="D10" s="57">
        <f t="shared" si="3"/>
        <v>217</v>
      </c>
      <c r="E10" s="56"/>
      <c r="F10" s="56">
        <v>217</v>
      </c>
      <c r="G10" s="56">
        <v>0</v>
      </c>
      <c r="H10" s="56">
        <v>0</v>
      </c>
      <c r="I10" s="56">
        <v>0</v>
      </c>
      <c r="J10" s="56">
        <v>0</v>
      </c>
      <c r="K10" s="56">
        <v>0</v>
      </c>
      <c r="L10" s="56">
        <v>0</v>
      </c>
      <c r="M10" s="56">
        <v>0</v>
      </c>
    </row>
    <row r="11" ht="25" customHeight="1" spans="1:13">
      <c r="A11" s="49" t="s">
        <v>91</v>
      </c>
      <c r="B11" s="53" t="s">
        <v>92</v>
      </c>
      <c r="C11" s="56">
        <f t="shared" si="1"/>
        <v>0</v>
      </c>
      <c r="D11" s="57">
        <f t="shared" si="3"/>
        <v>0</v>
      </c>
      <c r="E11" s="56"/>
      <c r="F11" s="56"/>
      <c r="G11" s="56"/>
      <c r="H11" s="56"/>
      <c r="I11" s="56"/>
      <c r="J11" s="56"/>
      <c r="K11" s="56"/>
      <c r="L11" s="56"/>
      <c r="M11" s="56"/>
    </row>
    <row r="12" ht="25" customHeight="1" spans="1:13">
      <c r="A12" s="49" t="s">
        <v>93</v>
      </c>
      <c r="B12" s="53" t="s">
        <v>94</v>
      </c>
      <c r="C12" s="56">
        <f t="shared" si="1"/>
        <v>0</v>
      </c>
      <c r="D12" s="57">
        <f t="shared" si="3"/>
        <v>0</v>
      </c>
      <c r="E12" s="56"/>
      <c r="F12" s="56"/>
      <c r="G12" s="56"/>
      <c r="H12" s="56"/>
      <c r="I12" s="56"/>
      <c r="J12" s="56"/>
      <c r="K12" s="56"/>
      <c r="L12" s="56"/>
      <c r="M12" s="56"/>
    </row>
    <row r="13" ht="25" customHeight="1" spans="1:13">
      <c r="A13" s="49" t="s">
        <v>56</v>
      </c>
      <c r="B13" s="65" t="s">
        <v>57</v>
      </c>
      <c r="C13" s="56">
        <f t="shared" si="1"/>
        <v>181</v>
      </c>
      <c r="D13" s="57">
        <f t="shared" si="3"/>
        <v>181</v>
      </c>
      <c r="E13" s="56">
        <f>E14</f>
        <v>181</v>
      </c>
      <c r="F13" s="56"/>
      <c r="G13" s="56"/>
      <c r="H13" s="56"/>
      <c r="I13" s="56"/>
      <c r="J13" s="56"/>
      <c r="K13" s="56"/>
      <c r="L13" s="56"/>
      <c r="M13" s="56"/>
    </row>
    <row r="14" s="142" customFormat="1" ht="25" customHeight="1" spans="1:13">
      <c r="A14" s="49" t="s">
        <v>58</v>
      </c>
      <c r="B14" s="65" t="s">
        <v>59</v>
      </c>
      <c r="C14" s="56">
        <f t="shared" si="1"/>
        <v>181</v>
      </c>
      <c r="D14" s="57">
        <f t="shared" si="3"/>
        <v>181</v>
      </c>
      <c r="E14" s="56">
        <f>SUM(E15:E17)</f>
        <v>181</v>
      </c>
      <c r="F14" s="56"/>
      <c r="G14" s="56"/>
      <c r="H14" s="56"/>
      <c r="I14" s="56"/>
      <c r="J14" s="56"/>
      <c r="K14" s="56"/>
      <c r="L14" s="56"/>
      <c r="M14" s="56"/>
    </row>
    <row r="15" s="142" customFormat="1" ht="25" customHeight="1" spans="1:13">
      <c r="A15" s="49" t="s">
        <v>60</v>
      </c>
      <c r="B15" s="49" t="s">
        <v>61</v>
      </c>
      <c r="C15" s="56">
        <f t="shared" si="1"/>
        <v>84.5</v>
      </c>
      <c r="D15" s="57">
        <f t="shared" si="3"/>
        <v>84.5</v>
      </c>
      <c r="E15" s="56">
        <f>43+41.5</f>
        <v>84.5</v>
      </c>
      <c r="F15" s="56"/>
      <c r="G15" s="56"/>
      <c r="H15" s="56"/>
      <c r="I15" s="56"/>
      <c r="J15" s="56"/>
      <c r="K15" s="56"/>
      <c r="L15" s="56"/>
      <c r="M15" s="56"/>
    </row>
    <row r="16" s="142" customFormat="1" ht="25" customHeight="1" spans="1:13">
      <c r="A16" s="49" t="s">
        <v>62</v>
      </c>
      <c r="B16" s="116" t="s">
        <v>63</v>
      </c>
      <c r="C16" s="56">
        <f t="shared" si="1"/>
        <v>80</v>
      </c>
      <c r="D16" s="57">
        <f t="shared" si="3"/>
        <v>80</v>
      </c>
      <c r="E16" s="56">
        <v>80</v>
      </c>
      <c r="F16" s="56"/>
      <c r="G16" s="56"/>
      <c r="H16" s="56"/>
      <c r="I16" s="56"/>
      <c r="J16" s="56"/>
      <c r="K16" s="56"/>
      <c r="L16" s="56"/>
      <c r="M16" s="56"/>
    </row>
    <row r="17" s="142" customFormat="1" ht="25" customHeight="1" spans="1:13">
      <c r="A17" s="49" t="s">
        <v>64</v>
      </c>
      <c r="B17" s="49" t="s">
        <v>65</v>
      </c>
      <c r="C17" s="56">
        <f t="shared" si="1"/>
        <v>16.5</v>
      </c>
      <c r="D17" s="57">
        <f t="shared" si="3"/>
        <v>16.5</v>
      </c>
      <c r="E17" s="56">
        <v>16.5</v>
      </c>
      <c r="F17" s="56"/>
      <c r="G17" s="56"/>
      <c r="H17" s="56"/>
      <c r="I17" s="56"/>
      <c r="J17" s="56"/>
      <c r="K17" s="56"/>
      <c r="L17" s="56"/>
      <c r="M17" s="56"/>
    </row>
    <row r="18" s="142" customFormat="1" ht="25" customHeight="1" spans="1:13">
      <c r="A18" s="49" t="s">
        <v>66</v>
      </c>
      <c r="B18" s="117" t="s">
        <v>67</v>
      </c>
      <c r="C18" s="56">
        <f t="shared" si="1"/>
        <v>82.9</v>
      </c>
      <c r="D18" s="57">
        <f t="shared" si="3"/>
        <v>82.9</v>
      </c>
      <c r="E18" s="56">
        <v>82.9</v>
      </c>
      <c r="F18" s="56"/>
      <c r="G18" s="56"/>
      <c r="H18" s="56"/>
      <c r="I18" s="56"/>
      <c r="J18" s="56"/>
      <c r="K18" s="56"/>
      <c r="L18" s="56"/>
      <c r="M18" s="56"/>
    </row>
    <row r="19" ht="25" customHeight="1" spans="1:13">
      <c r="A19" s="49" t="s">
        <v>68</v>
      </c>
      <c r="B19" s="118" t="s">
        <v>69</v>
      </c>
      <c r="C19" s="56">
        <f t="shared" si="1"/>
        <v>82.9</v>
      </c>
      <c r="D19" s="57">
        <f t="shared" si="3"/>
        <v>82.9</v>
      </c>
      <c r="E19" s="56">
        <v>82.9</v>
      </c>
      <c r="F19" s="56"/>
      <c r="G19" s="56"/>
      <c r="H19" s="56"/>
      <c r="I19" s="56"/>
      <c r="J19" s="56"/>
      <c r="K19" s="56"/>
      <c r="L19" s="56"/>
      <c r="M19" s="56"/>
    </row>
    <row r="20" ht="25" customHeight="1" spans="1:13">
      <c r="A20" s="49" t="s">
        <v>70</v>
      </c>
      <c r="B20" s="117" t="s">
        <v>71</v>
      </c>
      <c r="C20" s="56">
        <f t="shared" si="1"/>
        <v>81</v>
      </c>
      <c r="D20" s="57">
        <f t="shared" si="3"/>
        <v>81</v>
      </c>
      <c r="E20" s="56">
        <v>81</v>
      </c>
      <c r="F20" s="56"/>
      <c r="G20" s="56"/>
      <c r="H20" s="56"/>
      <c r="I20" s="56"/>
      <c r="J20" s="56"/>
      <c r="K20" s="56"/>
      <c r="L20" s="56"/>
      <c r="M20" s="56"/>
    </row>
    <row r="21" ht="26" customHeight="1" spans="1:13">
      <c r="A21" s="49" t="s">
        <v>72</v>
      </c>
      <c r="B21" s="117" t="s">
        <v>73</v>
      </c>
      <c r="C21" s="56">
        <f t="shared" si="1"/>
        <v>1.9</v>
      </c>
      <c r="D21" s="57">
        <f t="shared" si="3"/>
        <v>1.9</v>
      </c>
      <c r="E21" s="56">
        <v>1.9</v>
      </c>
      <c r="F21" s="119"/>
      <c r="G21" s="148"/>
      <c r="H21" s="148"/>
      <c r="I21" s="148"/>
      <c r="J21" s="148"/>
      <c r="K21" s="148"/>
      <c r="L21" s="148"/>
      <c r="M21" s="148"/>
    </row>
  </sheetData>
  <mergeCells count="12">
    <mergeCell ref="A2:M2"/>
    <mergeCell ref="A4:B4"/>
    <mergeCell ref="D4:F4"/>
    <mergeCell ref="A6:B6"/>
    <mergeCell ref="C4:C5"/>
    <mergeCell ref="G4:G5"/>
    <mergeCell ref="H4:H5"/>
    <mergeCell ref="I4:I5"/>
    <mergeCell ref="J4:J5"/>
    <mergeCell ref="K4:K5"/>
    <mergeCell ref="L4:L5"/>
    <mergeCell ref="M4:M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E34" sqref="E34"/>
    </sheetView>
  </sheetViews>
  <sheetFormatPr defaultColWidth="9" defaultRowHeight="12.75" outlineLevelCol="6"/>
  <cols>
    <col min="1" max="1" width="32.3333333333333" style="91" customWidth="1"/>
    <col min="2" max="2" width="17.3333333333333" style="91" customWidth="1"/>
    <col min="3" max="3" width="37" style="91" customWidth="1"/>
    <col min="4" max="4" width="19.3333333333333" style="91" customWidth="1"/>
    <col min="5" max="5" width="18" style="91" customWidth="1"/>
    <col min="6" max="6" width="10.6666666666667" style="91" customWidth="1"/>
    <col min="7" max="7" width="9.5" style="91" customWidth="1"/>
    <col min="8" max="257" width="10.6666666666667" style="36" customWidth="1"/>
  </cols>
  <sheetData>
    <row r="1" s="36" customFormat="1" ht="20.25" spans="1:7">
      <c r="A1" s="5" t="s">
        <v>95</v>
      </c>
      <c r="B1" s="91"/>
      <c r="C1" s="91"/>
      <c r="D1" s="91"/>
      <c r="E1" s="91"/>
      <c r="F1" s="91"/>
      <c r="G1" s="91"/>
    </row>
    <row r="2" s="122" customFormat="1" ht="27" customHeight="1" spans="1:7">
      <c r="A2" s="92" t="s">
        <v>96</v>
      </c>
      <c r="B2" s="92"/>
      <c r="C2" s="92"/>
      <c r="D2" s="92"/>
      <c r="E2" s="92"/>
      <c r="F2" s="92"/>
      <c r="G2" s="92"/>
    </row>
    <row r="3" s="36" customFormat="1" ht="18" customHeight="1" spans="1:7">
      <c r="A3" s="123" t="s">
        <v>97</v>
      </c>
      <c r="B3" s="124"/>
      <c r="C3" s="123" t="s">
        <v>98</v>
      </c>
      <c r="D3" s="123"/>
      <c r="E3" s="123"/>
      <c r="F3" s="123"/>
      <c r="G3" s="123"/>
    </row>
    <row r="4" s="36" customFormat="1" ht="25" customHeight="1" spans="1:7">
      <c r="A4" s="123" t="s">
        <v>6</v>
      </c>
      <c r="B4" s="125" t="s">
        <v>5</v>
      </c>
      <c r="C4" s="126" t="s">
        <v>6</v>
      </c>
      <c r="D4" s="126" t="s">
        <v>99</v>
      </c>
      <c r="E4" s="126" t="s">
        <v>100</v>
      </c>
      <c r="F4" s="126" t="s">
        <v>101</v>
      </c>
      <c r="G4" s="126" t="s">
        <v>102</v>
      </c>
    </row>
    <row r="5" s="36" customFormat="1" ht="14.5" customHeight="1" spans="1:7">
      <c r="A5" s="127" t="s">
        <v>103</v>
      </c>
      <c r="B5" s="128">
        <v>1789.24</v>
      </c>
      <c r="C5" s="129" t="s">
        <v>104</v>
      </c>
      <c r="D5" s="129"/>
      <c r="E5" s="129">
        <v>1558.33</v>
      </c>
      <c r="F5" s="129"/>
      <c r="G5" s="128">
        <v>0</v>
      </c>
    </row>
    <row r="6" s="36" customFormat="1" ht="14.5" customHeight="1" spans="1:7">
      <c r="A6" s="127" t="s">
        <v>105</v>
      </c>
      <c r="B6" s="128">
        <v>0</v>
      </c>
      <c r="C6" s="28" t="s">
        <v>106</v>
      </c>
      <c r="D6" s="28"/>
      <c r="E6" s="28"/>
      <c r="F6" s="28"/>
      <c r="G6" s="128">
        <v>0</v>
      </c>
    </row>
    <row r="7" s="36" customFormat="1" ht="14.5" customHeight="1" spans="1:7">
      <c r="A7" s="127" t="s">
        <v>107</v>
      </c>
      <c r="B7" s="128">
        <v>0</v>
      </c>
      <c r="C7" s="28" t="s">
        <v>108</v>
      </c>
      <c r="D7" s="28"/>
      <c r="E7" s="28"/>
      <c r="F7" s="28"/>
      <c r="G7" s="128">
        <v>0</v>
      </c>
    </row>
    <row r="8" s="36" customFormat="1" ht="14.5" customHeight="1" spans="1:7">
      <c r="A8" s="127"/>
      <c r="B8" s="130"/>
      <c r="C8" s="28" t="s">
        <v>109</v>
      </c>
      <c r="D8" s="28"/>
      <c r="E8" s="28"/>
      <c r="F8" s="28"/>
      <c r="G8" s="128">
        <v>0</v>
      </c>
    </row>
    <row r="9" s="36" customFormat="1" ht="14.5" customHeight="1" spans="1:7">
      <c r="A9" s="127"/>
      <c r="B9" s="130"/>
      <c r="C9" s="28" t="s">
        <v>110</v>
      </c>
      <c r="D9" s="28"/>
      <c r="E9" s="28"/>
      <c r="F9" s="28"/>
      <c r="G9" s="128">
        <v>0</v>
      </c>
    </row>
    <row r="10" s="36" customFormat="1" ht="14.5" customHeight="1" spans="1:7">
      <c r="A10" s="131"/>
      <c r="B10" s="130"/>
      <c r="C10" s="28" t="s">
        <v>111</v>
      </c>
      <c r="D10" s="28"/>
      <c r="E10" s="28"/>
      <c r="F10" s="28"/>
      <c r="G10" s="128">
        <v>0</v>
      </c>
    </row>
    <row r="11" s="36" customFormat="1" ht="14.5" customHeight="1" spans="1:7">
      <c r="A11" s="127"/>
      <c r="B11" s="130"/>
      <c r="C11" s="28" t="s">
        <v>112</v>
      </c>
      <c r="D11" s="28"/>
      <c r="E11" s="28"/>
      <c r="F11" s="28"/>
      <c r="G11" s="128">
        <v>0</v>
      </c>
    </row>
    <row r="12" s="36" customFormat="1" ht="14.5" customHeight="1" spans="1:7">
      <c r="A12" s="127"/>
      <c r="B12" s="130"/>
      <c r="C12" s="28" t="s">
        <v>113</v>
      </c>
      <c r="D12" s="28"/>
      <c r="E12" s="28">
        <v>194.71</v>
      </c>
      <c r="F12" s="28"/>
      <c r="G12" s="128">
        <v>0</v>
      </c>
    </row>
    <row r="13" s="36" customFormat="1" ht="14.5" customHeight="1" spans="1:7">
      <c r="A13" s="127"/>
      <c r="B13" s="130"/>
      <c r="C13" s="28" t="s">
        <v>114</v>
      </c>
      <c r="D13" s="28"/>
      <c r="E13" s="28">
        <v>36.2</v>
      </c>
      <c r="F13" s="28"/>
      <c r="G13" s="128">
        <v>0</v>
      </c>
    </row>
    <row r="14" s="36" customFormat="1" ht="14.5" customHeight="1" spans="1:7">
      <c r="A14" s="127"/>
      <c r="B14" s="130"/>
      <c r="C14" s="28" t="s">
        <v>115</v>
      </c>
      <c r="D14" s="28"/>
      <c r="E14" s="28"/>
      <c r="F14" s="28"/>
      <c r="G14" s="128">
        <v>0</v>
      </c>
    </row>
    <row r="15" s="36" customFormat="1" ht="14.5" customHeight="1" spans="1:7">
      <c r="A15" s="127"/>
      <c r="B15" s="130"/>
      <c r="C15" s="28" t="s">
        <v>116</v>
      </c>
      <c r="D15" s="28"/>
      <c r="E15" s="28"/>
      <c r="F15" s="28"/>
      <c r="G15" s="128">
        <v>0</v>
      </c>
    </row>
    <row r="16" s="36" customFormat="1" ht="14.5" customHeight="1" spans="1:7">
      <c r="A16" s="127"/>
      <c r="B16" s="130"/>
      <c r="C16" s="28" t="s">
        <v>117</v>
      </c>
      <c r="D16" s="28"/>
      <c r="E16" s="28"/>
      <c r="F16" s="28"/>
      <c r="G16" s="128">
        <v>0</v>
      </c>
    </row>
    <row r="17" s="36" customFormat="1" ht="14.5" customHeight="1" spans="1:7">
      <c r="A17" s="127"/>
      <c r="B17" s="130"/>
      <c r="C17" s="28" t="s">
        <v>118</v>
      </c>
      <c r="D17" s="28"/>
      <c r="E17" s="28"/>
      <c r="F17" s="28"/>
      <c r="G17" s="128">
        <v>0</v>
      </c>
    </row>
    <row r="18" s="36" customFormat="1" ht="14.5" customHeight="1" spans="1:7">
      <c r="A18" s="127"/>
      <c r="B18" s="130"/>
      <c r="C18" s="28" t="s">
        <v>119</v>
      </c>
      <c r="D18" s="28"/>
      <c r="E18" s="28"/>
      <c r="F18" s="28"/>
      <c r="G18" s="128">
        <v>0</v>
      </c>
    </row>
    <row r="19" s="36" customFormat="1" ht="14.5" customHeight="1" spans="1:7">
      <c r="A19" s="127"/>
      <c r="B19" s="130"/>
      <c r="C19" s="28" t="s">
        <v>120</v>
      </c>
      <c r="D19" s="28"/>
      <c r="E19" s="28"/>
      <c r="F19" s="28"/>
      <c r="G19" s="128">
        <v>0</v>
      </c>
    </row>
    <row r="20" s="36" customFormat="1" ht="14.5" customHeight="1" spans="1:7">
      <c r="A20" s="127"/>
      <c r="B20" s="130"/>
      <c r="C20" s="28" t="s">
        <v>121</v>
      </c>
      <c r="D20" s="28"/>
      <c r="E20" s="28"/>
      <c r="F20" s="28"/>
      <c r="G20" s="128">
        <v>0</v>
      </c>
    </row>
    <row r="21" s="36" customFormat="1" ht="14.5" customHeight="1" spans="1:7">
      <c r="A21" s="127"/>
      <c r="B21" s="130"/>
      <c r="C21" s="28" t="s">
        <v>122</v>
      </c>
      <c r="D21" s="28"/>
      <c r="E21" s="28"/>
      <c r="F21" s="28"/>
      <c r="G21" s="128">
        <v>0</v>
      </c>
    </row>
    <row r="22" s="36" customFormat="1" ht="14.5" customHeight="1" spans="1:7">
      <c r="A22" s="127"/>
      <c r="B22" s="130"/>
      <c r="C22" s="28" t="s">
        <v>123</v>
      </c>
      <c r="D22" s="28"/>
      <c r="E22" s="28"/>
      <c r="F22" s="28"/>
      <c r="G22" s="128">
        <v>0</v>
      </c>
    </row>
    <row r="23" s="36" customFormat="1" ht="14.5" customHeight="1" spans="1:7">
      <c r="A23" s="127"/>
      <c r="B23" s="130"/>
      <c r="C23" s="28" t="s">
        <v>124</v>
      </c>
      <c r="D23" s="28"/>
      <c r="E23" s="28"/>
      <c r="F23" s="28"/>
      <c r="G23" s="128">
        <v>0</v>
      </c>
    </row>
    <row r="24" s="36" customFormat="1" ht="14.5" customHeight="1" spans="1:7">
      <c r="A24" s="127"/>
      <c r="B24" s="130"/>
      <c r="C24" s="28" t="s">
        <v>125</v>
      </c>
      <c r="D24" s="28"/>
      <c r="E24" s="28"/>
      <c r="F24" s="28"/>
      <c r="G24" s="128">
        <v>0</v>
      </c>
    </row>
    <row r="25" s="36" customFormat="1" ht="14.5" customHeight="1" spans="1:7">
      <c r="A25" s="127"/>
      <c r="B25" s="130"/>
      <c r="C25" s="28" t="s">
        <v>126</v>
      </c>
      <c r="D25" s="28"/>
      <c r="E25" s="28"/>
      <c r="F25" s="28"/>
      <c r="G25" s="128">
        <v>0</v>
      </c>
    </row>
    <row r="26" s="36" customFormat="1" ht="14.5" customHeight="1" spans="1:7">
      <c r="A26" s="127"/>
      <c r="B26" s="130"/>
      <c r="C26" s="28" t="s">
        <v>127</v>
      </c>
      <c r="D26" s="28"/>
      <c r="E26" s="28"/>
      <c r="F26" s="28"/>
      <c r="G26" s="128">
        <v>0</v>
      </c>
    </row>
    <row r="27" s="36" customFormat="1" ht="14.5" customHeight="1" spans="1:7">
      <c r="A27" s="127"/>
      <c r="B27" s="130"/>
      <c r="C27" s="28" t="s">
        <v>128</v>
      </c>
      <c r="D27" s="28"/>
      <c r="E27" s="28"/>
      <c r="F27" s="28"/>
      <c r="G27" s="128">
        <v>0</v>
      </c>
    </row>
    <row r="28" s="36" customFormat="1" ht="14.5" customHeight="1" spans="1:7">
      <c r="A28" s="127"/>
      <c r="B28" s="130"/>
      <c r="C28" s="28" t="s">
        <v>129</v>
      </c>
      <c r="D28" s="28"/>
      <c r="E28" s="28"/>
      <c r="F28" s="28"/>
      <c r="G28" s="128">
        <v>0</v>
      </c>
    </row>
    <row r="29" s="36" customFormat="1" ht="14.5" customHeight="1" spans="1:7">
      <c r="A29" s="127"/>
      <c r="B29" s="130"/>
      <c r="C29" s="28" t="s">
        <v>130</v>
      </c>
      <c r="D29" s="28"/>
      <c r="E29" s="28"/>
      <c r="F29" s="28"/>
      <c r="G29" s="128">
        <v>0</v>
      </c>
    </row>
    <row r="30" s="36" customFormat="1" ht="14.5" customHeight="1" spans="1:7">
      <c r="A30" s="127"/>
      <c r="B30" s="130"/>
      <c r="C30" s="28" t="s">
        <v>131</v>
      </c>
      <c r="D30" s="28"/>
      <c r="E30" s="28"/>
      <c r="F30" s="28"/>
      <c r="G30" s="128">
        <v>0</v>
      </c>
    </row>
    <row r="31" s="36" customFormat="1" ht="14.5" customHeight="1" spans="1:7">
      <c r="A31" s="127"/>
      <c r="B31" s="130"/>
      <c r="C31" s="28" t="s">
        <v>132</v>
      </c>
      <c r="D31" s="28"/>
      <c r="E31" s="28"/>
      <c r="F31" s="28"/>
      <c r="G31" s="128">
        <v>0</v>
      </c>
    </row>
    <row r="32" s="36" customFormat="1" ht="14.5" customHeight="1" spans="1:7">
      <c r="A32" s="127"/>
      <c r="B32" s="130"/>
      <c r="C32" s="28" t="s">
        <v>133</v>
      </c>
      <c r="D32" s="28"/>
      <c r="E32" s="28"/>
      <c r="F32" s="28"/>
      <c r="G32" s="128">
        <v>0</v>
      </c>
    </row>
    <row r="33" s="36" customFormat="1" ht="14.5" customHeight="1" spans="1:7">
      <c r="A33" s="127"/>
      <c r="B33" s="130"/>
      <c r="C33" s="22"/>
      <c r="D33" s="22"/>
      <c r="E33" s="22"/>
      <c r="F33" s="22"/>
      <c r="G33" s="128"/>
    </row>
    <row r="34" s="36" customFormat="1" ht="14.5" customHeight="1" spans="1:7">
      <c r="A34" s="132" t="s">
        <v>25</v>
      </c>
      <c r="B34" s="56">
        <f>SUM(B5:B7)</f>
        <v>1789.24</v>
      </c>
      <c r="C34" s="103" t="s">
        <v>26</v>
      </c>
      <c r="D34" s="103"/>
      <c r="E34" s="103">
        <f>SUM(E5:E33)</f>
        <v>1789.24</v>
      </c>
      <c r="F34" s="103"/>
      <c r="G34" s="128">
        <f>SUM(G5:G32)</f>
        <v>0</v>
      </c>
    </row>
    <row r="35" s="36" customFormat="1" ht="14.5" customHeight="1" spans="1:7">
      <c r="A35" s="133" t="s">
        <v>134</v>
      </c>
      <c r="B35" s="128">
        <v>0</v>
      </c>
      <c r="C35" s="134" t="s">
        <v>135</v>
      </c>
      <c r="D35" s="134"/>
      <c r="E35" s="134"/>
      <c r="F35" s="134"/>
      <c r="G35" s="128">
        <v>0</v>
      </c>
    </row>
    <row r="36" s="36" customFormat="1" ht="14" customHeight="1" spans="1:7">
      <c r="A36" s="28"/>
      <c r="B36" s="128"/>
      <c r="C36" s="135"/>
      <c r="D36" s="135"/>
      <c r="E36" s="135"/>
      <c r="F36" s="135"/>
      <c r="G36" s="128"/>
    </row>
    <row r="37" s="72" customFormat="1" ht="20" customHeight="1" spans="1:7">
      <c r="A37" s="136" t="s">
        <v>29</v>
      </c>
      <c r="B37" s="137">
        <f>SUM(B34:B35)</f>
        <v>1789.24</v>
      </c>
      <c r="C37" s="138" t="s">
        <v>30</v>
      </c>
      <c r="D37" s="139"/>
      <c r="E37" s="139">
        <v>1789.24</v>
      </c>
      <c r="F37" s="139"/>
      <c r="G37" s="140">
        <f>SUM(G34:G35)</f>
        <v>0</v>
      </c>
    </row>
  </sheetData>
  <mergeCells count="3">
    <mergeCell ref="A2:G2"/>
    <mergeCell ref="A3:B3"/>
    <mergeCell ref="C3:G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xSplit="2" ySplit="5" topLeftCell="C6" activePane="bottomRight" state="frozen"/>
      <selection/>
      <selection pane="topRight"/>
      <selection pane="bottomLeft"/>
      <selection pane="bottomRight" activeCell="A6" sqref="A6:B6"/>
    </sheetView>
  </sheetViews>
  <sheetFormatPr defaultColWidth="9" defaultRowHeight="12.75"/>
  <cols>
    <col min="1" max="1" width="10.8333333333333" style="37" customWidth="1"/>
    <col min="2" max="2" width="38.8333333333333" style="37" customWidth="1"/>
    <col min="3" max="3" width="13.8333333333333" style="37" customWidth="1"/>
    <col min="4" max="6" width="13.8333333333333" style="36" customWidth="1"/>
    <col min="7" max="8" width="13.8333333333333" style="38" customWidth="1"/>
    <col min="9" max="9" width="13.8333333333333" style="36" customWidth="1"/>
    <col min="10" max="257" width="9.33333333333333" style="36" customWidth="1"/>
  </cols>
  <sheetData>
    <row r="1" ht="20.25" spans="1:1">
      <c r="A1" s="5" t="s">
        <v>136</v>
      </c>
    </row>
    <row r="2" ht="20.25" spans="1:9">
      <c r="A2" s="39" t="s">
        <v>137</v>
      </c>
      <c r="B2" s="39"/>
      <c r="C2" s="39"/>
      <c r="D2" s="40"/>
      <c r="E2" s="40"/>
      <c r="F2" s="40"/>
      <c r="G2" s="41"/>
      <c r="H2" s="41"/>
      <c r="I2" s="59"/>
    </row>
    <row r="3" spans="1:9">
      <c r="A3" s="42"/>
      <c r="B3" s="42"/>
      <c r="C3" s="42"/>
      <c r="D3" s="43"/>
      <c r="I3" s="60" t="s">
        <v>33</v>
      </c>
    </row>
    <row r="4" ht="25" customHeight="1" spans="1:9">
      <c r="A4" s="44" t="s">
        <v>34</v>
      </c>
      <c r="B4" s="45"/>
      <c r="C4" s="46" t="s">
        <v>138</v>
      </c>
      <c r="D4" s="32" t="s">
        <v>86</v>
      </c>
      <c r="E4" s="32"/>
      <c r="F4" s="32"/>
      <c r="G4" s="32" t="s">
        <v>87</v>
      </c>
      <c r="H4" s="32"/>
      <c r="I4" s="32"/>
    </row>
    <row r="5" ht="27" spans="1:9">
      <c r="A5" s="44" t="s">
        <v>45</v>
      </c>
      <c r="B5" s="32" t="s">
        <v>46</v>
      </c>
      <c r="C5" s="46"/>
      <c r="D5" s="32" t="s">
        <v>85</v>
      </c>
      <c r="E5" s="32" t="s">
        <v>139</v>
      </c>
      <c r="F5" s="32" t="s">
        <v>140</v>
      </c>
      <c r="G5" s="32" t="s">
        <v>85</v>
      </c>
      <c r="H5" s="44" t="s">
        <v>141</v>
      </c>
      <c r="I5" s="44" t="s">
        <v>142</v>
      </c>
    </row>
    <row r="6" ht="25" customHeight="1" spans="1:9">
      <c r="A6" s="32" t="s">
        <v>47</v>
      </c>
      <c r="B6" s="32"/>
      <c r="C6" s="57">
        <f>SUM(C7:C19)/3</f>
        <v>1789.24</v>
      </c>
      <c r="D6" s="57">
        <f t="shared" ref="D6:I6" si="0">SUM(D7:D18)/3</f>
        <v>935.27</v>
      </c>
      <c r="E6" s="57">
        <f t="shared" si="0"/>
        <v>850.76</v>
      </c>
      <c r="F6" s="57">
        <f t="shared" si="0"/>
        <v>84.51</v>
      </c>
      <c r="G6" s="57">
        <f t="shared" si="0"/>
        <v>853.57</v>
      </c>
      <c r="H6" s="57">
        <f t="shared" si="0"/>
        <v>853.57</v>
      </c>
      <c r="I6" s="57">
        <f t="shared" si="0"/>
        <v>0</v>
      </c>
    </row>
    <row r="7" s="35" customFormat="1" ht="25" customHeight="1" spans="1:9">
      <c r="A7" s="49" t="s">
        <v>48</v>
      </c>
      <c r="B7" s="53" t="s">
        <v>49</v>
      </c>
      <c r="C7" s="66">
        <f t="shared" ref="C7:I7" si="1">C8</f>
        <v>1558.33</v>
      </c>
      <c r="D7" s="66">
        <f t="shared" si="1"/>
        <v>704.76</v>
      </c>
      <c r="E7" s="66">
        <f t="shared" si="1"/>
        <v>620.25</v>
      </c>
      <c r="F7" s="66">
        <f t="shared" si="1"/>
        <v>84.51</v>
      </c>
      <c r="G7" s="66">
        <f t="shared" si="1"/>
        <v>853.57</v>
      </c>
      <c r="H7" s="66">
        <f t="shared" si="1"/>
        <v>853.57</v>
      </c>
      <c r="I7" s="66">
        <f t="shared" si="1"/>
        <v>0</v>
      </c>
    </row>
    <row r="8" ht="25" customHeight="1" spans="1:9">
      <c r="A8" s="49" t="s">
        <v>50</v>
      </c>
      <c r="B8" s="53" t="s">
        <v>143</v>
      </c>
      <c r="C8" s="66">
        <f>SUM(C9:C10)</f>
        <v>1558.33</v>
      </c>
      <c r="D8" s="66">
        <f>SUM(D9:D10)</f>
        <v>704.76</v>
      </c>
      <c r="E8" s="66">
        <f>SUM(E9:E10)</f>
        <v>620.25</v>
      </c>
      <c r="F8" s="66">
        <v>84.51</v>
      </c>
      <c r="G8" s="66">
        <f>SUM(G9:G10)</f>
        <v>853.57</v>
      </c>
      <c r="H8" s="66">
        <f>SUM(H9:H10)</f>
        <v>853.57</v>
      </c>
      <c r="I8" s="66">
        <f>SUM(I9:I10)</f>
        <v>0</v>
      </c>
    </row>
    <row r="9" ht="25" customHeight="1" spans="1:9">
      <c r="A9" s="49" t="s">
        <v>52</v>
      </c>
      <c r="B9" s="53" t="s">
        <v>53</v>
      </c>
      <c r="C9" s="66">
        <f t="shared" ref="C9:C19" si="2">SUM(E9:G9)</f>
        <v>704.76</v>
      </c>
      <c r="D9" s="66">
        <f t="shared" ref="D9:D19" si="3">SUM(E9:F9)</f>
        <v>704.76</v>
      </c>
      <c r="E9" s="66">
        <v>620.25</v>
      </c>
      <c r="F9" s="66">
        <v>84.51</v>
      </c>
      <c r="G9" s="67">
        <f>SUM(H9:I9)</f>
        <v>0</v>
      </c>
      <c r="H9" s="66"/>
      <c r="I9" s="66">
        <v>0</v>
      </c>
    </row>
    <row r="10" ht="25" customHeight="1" spans="1:9">
      <c r="A10" s="49" t="s">
        <v>54</v>
      </c>
      <c r="B10" s="53" t="s">
        <v>55</v>
      </c>
      <c r="C10" s="66">
        <f t="shared" si="2"/>
        <v>853.57</v>
      </c>
      <c r="D10" s="66">
        <f t="shared" si="3"/>
        <v>0</v>
      </c>
      <c r="E10" s="66">
        <v>0</v>
      </c>
      <c r="F10" s="66">
        <v>0</v>
      </c>
      <c r="G10" s="67">
        <v>853.57</v>
      </c>
      <c r="H10" s="66">
        <v>853.57</v>
      </c>
      <c r="I10" s="66">
        <v>0</v>
      </c>
    </row>
    <row r="11" ht="25" customHeight="1" spans="1:9">
      <c r="A11" s="49" t="s">
        <v>56</v>
      </c>
      <c r="B11" s="65" t="s">
        <v>57</v>
      </c>
      <c r="C11" s="66">
        <f t="shared" si="2"/>
        <v>194.71</v>
      </c>
      <c r="D11" s="66">
        <f t="shared" si="3"/>
        <v>194.71</v>
      </c>
      <c r="E11" s="56">
        <f>E12</f>
        <v>194.71</v>
      </c>
      <c r="F11" s="66"/>
      <c r="G11" s="67">
        <f t="shared" ref="G11:G18" si="4">SUM(H11:I11)</f>
        <v>0</v>
      </c>
      <c r="H11" s="68"/>
      <c r="I11" s="66"/>
    </row>
    <row r="12" ht="25" customHeight="1" spans="1:9">
      <c r="A12" s="49" t="s">
        <v>58</v>
      </c>
      <c r="B12" s="65" t="s">
        <v>59</v>
      </c>
      <c r="C12" s="66">
        <f t="shared" si="2"/>
        <v>194.71</v>
      </c>
      <c r="D12" s="66">
        <f t="shared" si="3"/>
        <v>194.71</v>
      </c>
      <c r="E12" s="56">
        <f>SUM(E13:E15)</f>
        <v>194.71</v>
      </c>
      <c r="F12" s="66"/>
      <c r="G12" s="67">
        <f t="shared" si="4"/>
        <v>0</v>
      </c>
      <c r="H12" s="68"/>
      <c r="I12" s="66"/>
    </row>
    <row r="13" ht="25" customHeight="1" spans="1:9">
      <c r="A13" s="49" t="s">
        <v>60</v>
      </c>
      <c r="B13" s="49" t="s">
        <v>61</v>
      </c>
      <c r="C13" s="66">
        <f t="shared" si="2"/>
        <v>128</v>
      </c>
      <c r="D13" s="66">
        <f t="shared" si="3"/>
        <v>128</v>
      </c>
      <c r="E13" s="56">
        <v>128</v>
      </c>
      <c r="F13" s="66"/>
      <c r="G13" s="67">
        <f t="shared" si="4"/>
        <v>0</v>
      </c>
      <c r="H13" s="68"/>
      <c r="I13" s="66"/>
    </row>
    <row r="14" s="36" customFormat="1" ht="25" customHeight="1" spans="1:9">
      <c r="A14" s="49" t="s">
        <v>62</v>
      </c>
      <c r="B14" s="116" t="s">
        <v>63</v>
      </c>
      <c r="C14" s="66">
        <f t="shared" si="2"/>
        <v>46.71</v>
      </c>
      <c r="D14" s="66">
        <f t="shared" si="3"/>
        <v>46.71</v>
      </c>
      <c r="E14" s="56">
        <v>46.71</v>
      </c>
      <c r="F14" s="66"/>
      <c r="G14" s="67">
        <f t="shared" si="4"/>
        <v>0</v>
      </c>
      <c r="H14" s="68"/>
      <c r="I14" s="66"/>
    </row>
    <row r="15" s="36" customFormat="1" ht="25" customHeight="1" spans="1:9">
      <c r="A15" s="49" t="s">
        <v>64</v>
      </c>
      <c r="B15" s="49" t="s">
        <v>65</v>
      </c>
      <c r="C15" s="66">
        <f t="shared" si="2"/>
        <v>20</v>
      </c>
      <c r="D15" s="66">
        <f t="shared" si="3"/>
        <v>20</v>
      </c>
      <c r="E15" s="56">
        <v>20</v>
      </c>
      <c r="F15" s="66"/>
      <c r="G15" s="67">
        <f t="shared" si="4"/>
        <v>0</v>
      </c>
      <c r="H15" s="68"/>
      <c r="I15" s="66"/>
    </row>
    <row r="16" ht="25" customHeight="1" spans="1:9">
      <c r="A16" s="49" t="s">
        <v>66</v>
      </c>
      <c r="B16" s="117" t="s">
        <v>67</v>
      </c>
      <c r="C16" s="66">
        <f t="shared" si="2"/>
        <v>36.2</v>
      </c>
      <c r="D16" s="66">
        <f t="shared" si="3"/>
        <v>36.2</v>
      </c>
      <c r="E16" s="56">
        <v>36.2</v>
      </c>
      <c r="F16" s="66"/>
      <c r="G16" s="67">
        <f t="shared" si="4"/>
        <v>0</v>
      </c>
      <c r="H16" s="68"/>
      <c r="I16" s="66"/>
    </row>
    <row r="17" ht="25" customHeight="1" spans="1:9">
      <c r="A17" s="49" t="s">
        <v>68</v>
      </c>
      <c r="B17" s="118" t="s">
        <v>69</v>
      </c>
      <c r="C17" s="66">
        <f t="shared" si="2"/>
        <v>36.2</v>
      </c>
      <c r="D17" s="66">
        <f t="shared" si="3"/>
        <v>36.2</v>
      </c>
      <c r="E17" s="56">
        <v>36.2</v>
      </c>
      <c r="F17" s="66"/>
      <c r="G17" s="67">
        <f t="shared" si="4"/>
        <v>0</v>
      </c>
      <c r="H17" s="68"/>
      <c r="I17" s="66"/>
    </row>
    <row r="18" ht="25" customHeight="1" spans="1:9">
      <c r="A18" s="49" t="s">
        <v>70</v>
      </c>
      <c r="B18" s="117" t="s">
        <v>71</v>
      </c>
      <c r="C18" s="66">
        <f t="shared" si="2"/>
        <v>35</v>
      </c>
      <c r="D18" s="66">
        <f t="shared" si="3"/>
        <v>35</v>
      </c>
      <c r="E18" s="56">
        <v>35</v>
      </c>
      <c r="F18" s="66"/>
      <c r="G18" s="67">
        <f t="shared" si="4"/>
        <v>0</v>
      </c>
      <c r="H18" s="68"/>
      <c r="I18" s="66"/>
    </row>
    <row r="19" ht="23" customHeight="1" spans="1:9">
      <c r="A19" s="49" t="s">
        <v>72</v>
      </c>
      <c r="B19" s="117" t="s">
        <v>73</v>
      </c>
      <c r="C19" s="66">
        <f t="shared" si="2"/>
        <v>1.2</v>
      </c>
      <c r="D19" s="66">
        <f t="shared" si="3"/>
        <v>1.2</v>
      </c>
      <c r="E19" s="119">
        <v>1.2</v>
      </c>
      <c r="F19" s="120"/>
      <c r="G19" s="121"/>
      <c r="H19" s="121"/>
      <c r="I19" s="120"/>
    </row>
  </sheetData>
  <mergeCells count="6">
    <mergeCell ref="A2:I2"/>
    <mergeCell ref="A4:B4"/>
    <mergeCell ref="D4:F4"/>
    <mergeCell ref="G4:I4"/>
    <mergeCell ref="A6:B6"/>
    <mergeCell ref="C4:C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GridLines="0" workbookViewId="0">
      <pane xSplit="3" ySplit="5" topLeftCell="D6" activePane="bottomRight" state="frozen"/>
      <selection/>
      <selection pane="topRight"/>
      <selection pane="bottomLeft"/>
      <selection pane="bottomRight" activeCell="D7" sqref="D7"/>
    </sheetView>
  </sheetViews>
  <sheetFormatPr defaultColWidth="9" defaultRowHeight="12.75"/>
  <cols>
    <col min="1" max="2" width="10.8333333333333" style="91" customWidth="1"/>
    <col min="3" max="3" width="55.8333333333333" style="91" customWidth="1"/>
    <col min="4" max="6" width="20.8333333333333" style="91" customWidth="1"/>
    <col min="7" max="10" width="9.33333333333333" style="91" customWidth="1"/>
    <col min="11" max="11" width="20" style="91" customWidth="1"/>
    <col min="12" max="257" width="9.33333333333333" style="91" customWidth="1"/>
  </cols>
  <sheetData>
    <row r="1" ht="20.25" spans="1:1">
      <c r="A1" s="5" t="s">
        <v>144</v>
      </c>
    </row>
    <row r="2" ht="20.25" spans="1:6">
      <c r="A2" s="92" t="s">
        <v>145</v>
      </c>
      <c r="B2" s="92"/>
      <c r="C2" s="92"/>
      <c r="D2" s="92"/>
      <c r="E2" s="92"/>
      <c r="F2" s="92"/>
    </row>
    <row r="3" ht="17" customHeight="1" spans="1:6">
      <c r="A3" s="93"/>
      <c r="B3" s="93"/>
      <c r="C3" s="93"/>
      <c r="D3" s="93"/>
      <c r="F3" s="94" t="s">
        <v>33</v>
      </c>
    </row>
    <row r="4" ht="25" customHeight="1" spans="1:6">
      <c r="A4" s="104" t="s">
        <v>146</v>
      </c>
      <c r="B4" s="105"/>
      <c r="C4" s="106"/>
      <c r="D4" s="107" t="s">
        <v>86</v>
      </c>
      <c r="E4" s="107"/>
      <c r="F4" s="107"/>
    </row>
    <row r="5" ht="25" customHeight="1" spans="1:6">
      <c r="A5" s="108" t="s">
        <v>147</v>
      </c>
      <c r="B5" s="108" t="s">
        <v>148</v>
      </c>
      <c r="C5" s="109" t="s">
        <v>46</v>
      </c>
      <c r="D5" s="110" t="s">
        <v>138</v>
      </c>
      <c r="E5" s="110" t="s">
        <v>139</v>
      </c>
      <c r="F5" s="110" t="s">
        <v>140</v>
      </c>
    </row>
    <row r="6" ht="25" customHeight="1" spans="1:6">
      <c r="A6" s="111" t="s">
        <v>47</v>
      </c>
      <c r="B6" s="112"/>
      <c r="C6" s="113"/>
      <c r="D6" s="110" t="s">
        <v>149</v>
      </c>
      <c r="E6" s="110" t="s">
        <v>150</v>
      </c>
      <c r="F6" s="110" t="s">
        <v>151</v>
      </c>
    </row>
    <row r="7" ht="25" customHeight="1" spans="1:6">
      <c r="A7" s="102" t="s">
        <v>152</v>
      </c>
      <c r="B7" s="102"/>
      <c r="C7" s="103" t="s">
        <v>153</v>
      </c>
      <c r="D7" s="56">
        <v>711.33</v>
      </c>
      <c r="E7" s="56">
        <v>711.33</v>
      </c>
      <c r="F7" s="56">
        <f>SUM(F8:F15)</f>
        <v>0</v>
      </c>
    </row>
    <row r="8" ht="25" customHeight="1" spans="1:6">
      <c r="A8" s="102" t="s">
        <v>152</v>
      </c>
      <c r="B8" s="102" t="s">
        <v>154</v>
      </c>
      <c r="C8" s="103" t="s">
        <v>155</v>
      </c>
      <c r="D8" s="56">
        <v>162.58</v>
      </c>
      <c r="E8" s="56">
        <v>162.58</v>
      </c>
      <c r="F8" s="56">
        <v>0</v>
      </c>
    </row>
    <row r="9" ht="25" customHeight="1" spans="1:6">
      <c r="A9" s="102"/>
      <c r="B9" s="102" t="s">
        <v>156</v>
      </c>
      <c r="C9" s="103" t="s">
        <v>157</v>
      </c>
      <c r="D9" s="56">
        <v>147.27</v>
      </c>
      <c r="E9" s="56">
        <v>147.27</v>
      </c>
      <c r="F9" s="56"/>
    </row>
    <row r="10" ht="25" customHeight="1" spans="1:6">
      <c r="A10" s="102"/>
      <c r="B10" s="102" t="s">
        <v>158</v>
      </c>
      <c r="C10" s="103" t="s">
        <v>159</v>
      </c>
      <c r="D10" s="56">
        <v>194.61</v>
      </c>
      <c r="E10" s="56">
        <v>194.61</v>
      </c>
      <c r="F10" s="56"/>
    </row>
    <row r="11" ht="25" customHeight="1" spans="1:6">
      <c r="A11" s="102"/>
      <c r="B11" s="102" t="s">
        <v>160</v>
      </c>
      <c r="C11" s="103" t="s">
        <v>161</v>
      </c>
      <c r="D11" s="56">
        <v>20.92</v>
      </c>
      <c r="E11" s="56">
        <v>20.92</v>
      </c>
      <c r="F11" s="56"/>
    </row>
    <row r="12" ht="25" customHeight="1" spans="1:6">
      <c r="A12" s="102"/>
      <c r="B12" s="102" t="s">
        <v>162</v>
      </c>
      <c r="C12" s="103" t="s">
        <v>163</v>
      </c>
      <c r="D12" s="56">
        <v>46.71</v>
      </c>
      <c r="E12" s="56">
        <v>46.71</v>
      </c>
      <c r="F12" s="56"/>
    </row>
    <row r="13" ht="25" customHeight="1" spans="1:6">
      <c r="A13" s="102"/>
      <c r="B13" s="102" t="s">
        <v>164</v>
      </c>
      <c r="C13" s="103" t="s">
        <v>165</v>
      </c>
      <c r="D13" s="56">
        <v>20</v>
      </c>
      <c r="E13" s="56">
        <v>20</v>
      </c>
      <c r="F13" s="56"/>
    </row>
    <row r="14" ht="25" customHeight="1" spans="1:6">
      <c r="A14" s="102"/>
      <c r="B14" s="102" t="s">
        <v>166</v>
      </c>
      <c r="C14" s="103" t="s">
        <v>167</v>
      </c>
      <c r="D14" s="56">
        <v>35</v>
      </c>
      <c r="E14" s="56">
        <v>35</v>
      </c>
      <c r="F14" s="56"/>
    </row>
    <row r="15" ht="25" customHeight="1" spans="1:6">
      <c r="A15" s="102"/>
      <c r="B15" s="102" t="s">
        <v>168</v>
      </c>
      <c r="C15" s="103" t="s">
        <v>169</v>
      </c>
      <c r="D15" s="56">
        <v>4.35</v>
      </c>
      <c r="E15" s="56">
        <v>4.35</v>
      </c>
      <c r="F15" s="56"/>
    </row>
    <row r="16" ht="25" customHeight="1" spans="1:11">
      <c r="A16" s="102"/>
      <c r="B16" s="102" t="s">
        <v>170</v>
      </c>
      <c r="C16" s="103" t="s">
        <v>171</v>
      </c>
      <c r="D16" s="56">
        <v>72.79</v>
      </c>
      <c r="E16" s="56">
        <v>72.79</v>
      </c>
      <c r="F16" s="56"/>
      <c r="I16" s="114"/>
      <c r="J16" s="114"/>
      <c r="K16" s="115"/>
    </row>
    <row r="17" ht="25" customHeight="1" spans="1:11">
      <c r="A17" s="102"/>
      <c r="B17" s="102" t="s">
        <v>172</v>
      </c>
      <c r="C17" s="103" t="s">
        <v>173</v>
      </c>
      <c r="D17" s="56">
        <v>7.1</v>
      </c>
      <c r="E17" s="56">
        <v>7.1</v>
      </c>
      <c r="F17" s="56"/>
      <c r="I17" s="114"/>
      <c r="J17" s="114"/>
      <c r="K17" s="115"/>
    </row>
    <row r="18" ht="25" customHeight="1" spans="1:11">
      <c r="A18" s="102" t="s">
        <v>174</v>
      </c>
      <c r="B18" s="102"/>
      <c r="C18" s="103" t="s">
        <v>175</v>
      </c>
      <c r="D18" s="56">
        <v>84.51</v>
      </c>
      <c r="E18" s="56">
        <f>SUM(E19:E22)</f>
        <v>0</v>
      </c>
      <c r="F18" s="56">
        <f>SUM(F19:F22)</f>
        <v>84.51</v>
      </c>
      <c r="I18" s="114"/>
      <c r="J18" s="114"/>
      <c r="K18" s="115"/>
    </row>
    <row r="19" ht="25" customHeight="1" spans="1:11">
      <c r="A19" s="102"/>
      <c r="B19" s="102" t="s">
        <v>154</v>
      </c>
      <c r="C19" s="103" t="s">
        <v>176</v>
      </c>
      <c r="D19" s="56">
        <f>SUM(E19:F19)</f>
        <v>45.1</v>
      </c>
      <c r="E19" s="56">
        <v>0</v>
      </c>
      <c r="F19" s="56">
        <v>45.1</v>
      </c>
      <c r="I19" s="114"/>
      <c r="J19" s="114"/>
      <c r="K19" s="115"/>
    </row>
    <row r="20" ht="25" customHeight="1" spans="1:11">
      <c r="A20" s="102"/>
      <c r="B20" s="102" t="s">
        <v>177</v>
      </c>
      <c r="C20" s="103" t="s">
        <v>178</v>
      </c>
      <c r="D20" s="56">
        <f>SUM(E20:F20)</f>
        <v>6.08</v>
      </c>
      <c r="E20" s="56"/>
      <c r="F20" s="56">
        <v>6.08</v>
      </c>
      <c r="I20" s="114"/>
      <c r="J20" s="114"/>
      <c r="K20" s="115"/>
    </row>
    <row r="21" ht="25" customHeight="1" spans="1:11">
      <c r="A21" s="102"/>
      <c r="B21" s="102" t="s">
        <v>179</v>
      </c>
      <c r="C21" s="103" t="s">
        <v>180</v>
      </c>
      <c r="D21" s="56">
        <v>5.95</v>
      </c>
      <c r="E21" s="56"/>
      <c r="F21" s="56">
        <v>5.95</v>
      </c>
      <c r="I21" s="114"/>
      <c r="J21" s="114"/>
      <c r="K21" s="115"/>
    </row>
    <row r="22" ht="25" customHeight="1" spans="1:6">
      <c r="A22" s="102"/>
      <c r="B22" s="102" t="s">
        <v>181</v>
      </c>
      <c r="C22" s="103" t="s">
        <v>182</v>
      </c>
      <c r="D22" s="56">
        <f>SUM(E22:F22)</f>
        <v>27.38</v>
      </c>
      <c r="E22" s="56"/>
      <c r="F22" s="56">
        <v>27.38</v>
      </c>
    </row>
    <row r="23" ht="25" customHeight="1" spans="1:11">
      <c r="A23" s="102" t="s">
        <v>183</v>
      </c>
      <c r="B23" s="102"/>
      <c r="C23" s="103" t="s">
        <v>184</v>
      </c>
      <c r="D23" s="56">
        <v>139.83</v>
      </c>
      <c r="E23" s="56">
        <v>139.83</v>
      </c>
      <c r="F23" s="56">
        <f>SUM(F25:F27)</f>
        <v>0</v>
      </c>
      <c r="I23" s="114"/>
      <c r="J23" s="114"/>
      <c r="K23" s="115"/>
    </row>
    <row r="24" ht="25" customHeight="1" spans="1:11">
      <c r="A24" s="102"/>
      <c r="B24" s="102" t="s">
        <v>154</v>
      </c>
      <c r="C24" s="103" t="s">
        <v>185</v>
      </c>
      <c r="D24" s="56">
        <v>11.83</v>
      </c>
      <c r="E24" s="56">
        <v>11.83</v>
      </c>
      <c r="F24" s="56"/>
      <c r="I24" s="114"/>
      <c r="J24" s="114"/>
      <c r="K24" s="115"/>
    </row>
    <row r="25" ht="25" customHeight="1" spans="1:11">
      <c r="A25" s="102"/>
      <c r="B25" s="102" t="s">
        <v>156</v>
      </c>
      <c r="C25" s="103" t="s">
        <v>186</v>
      </c>
      <c r="D25" s="56">
        <f>SUM(E25:F25)</f>
        <v>98</v>
      </c>
      <c r="E25" s="56">
        <v>98</v>
      </c>
      <c r="F25" s="56"/>
      <c r="I25" s="114"/>
      <c r="J25" s="114"/>
      <c r="K25" s="115"/>
    </row>
    <row r="26" ht="25" customHeight="1" spans="1:11">
      <c r="A26" s="102"/>
      <c r="B26" s="102" t="s">
        <v>187</v>
      </c>
      <c r="C26" s="103" t="s">
        <v>188</v>
      </c>
      <c r="D26" s="56">
        <v>30</v>
      </c>
      <c r="E26" s="56">
        <v>30</v>
      </c>
      <c r="F26" s="56"/>
      <c r="I26" s="114"/>
      <c r="J26" s="114"/>
      <c r="K26" s="115"/>
    </row>
    <row r="27" ht="25" customHeight="1" spans="1:11">
      <c r="A27" s="102"/>
      <c r="B27" s="102"/>
      <c r="C27" s="103"/>
      <c r="D27" s="56"/>
      <c r="E27" s="56"/>
      <c r="F27" s="56"/>
      <c r="I27" s="114"/>
      <c r="J27" s="114"/>
      <c r="K27" s="115"/>
    </row>
    <row r="28" ht="25" customHeight="1" spans="1:6">
      <c r="A28" s="102"/>
      <c r="B28" s="102"/>
      <c r="C28" s="103"/>
      <c r="D28" s="56">
        <f>SUM(E28:F28)</f>
        <v>0</v>
      </c>
      <c r="E28" s="56"/>
      <c r="F28" s="56"/>
    </row>
    <row r="29" ht="25" customHeight="1" spans="1:6">
      <c r="A29" s="102"/>
      <c r="B29" s="102"/>
      <c r="C29" s="103"/>
      <c r="D29" s="56">
        <f>SUM(E29:F29)</f>
        <v>0</v>
      </c>
      <c r="E29" s="56"/>
      <c r="F29" s="56"/>
    </row>
  </sheetData>
  <mergeCells count="4">
    <mergeCell ref="A2:F2"/>
    <mergeCell ref="A4:C4"/>
    <mergeCell ref="D4:F4"/>
    <mergeCell ref="A6:C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topLeftCell="A2" workbookViewId="0">
      <selection activeCell="D17" sqref="D17"/>
    </sheetView>
  </sheetViews>
  <sheetFormatPr defaultColWidth="9" defaultRowHeight="12.75" outlineLevelCol="5"/>
  <cols>
    <col min="1" max="2" width="10.8333333333333" style="91" customWidth="1"/>
    <col min="3" max="3" width="55.8333333333333" style="91" customWidth="1"/>
    <col min="4" max="6" width="20.8333333333333" style="91" customWidth="1"/>
    <col min="7" max="257" width="9.33333333333333" style="91" customWidth="1"/>
  </cols>
  <sheetData>
    <row r="1" ht="20.25" spans="1:1">
      <c r="A1" s="5" t="s">
        <v>189</v>
      </c>
    </row>
    <row r="2" ht="20.25" spans="1:6">
      <c r="A2" s="92" t="s">
        <v>190</v>
      </c>
      <c r="B2" s="92"/>
      <c r="C2" s="92"/>
      <c r="D2" s="92"/>
      <c r="E2" s="92"/>
      <c r="F2" s="92"/>
    </row>
    <row r="3" ht="17" customHeight="1" spans="1:6">
      <c r="A3" s="93"/>
      <c r="B3" s="93"/>
      <c r="C3" s="93"/>
      <c r="D3" s="93"/>
      <c r="F3" s="94" t="s">
        <v>33</v>
      </c>
    </row>
    <row r="4" ht="25" customHeight="1" spans="1:6">
      <c r="A4" s="95" t="s">
        <v>191</v>
      </c>
      <c r="B4" s="96"/>
      <c r="C4" s="97"/>
      <c r="D4" s="98" t="s">
        <v>86</v>
      </c>
      <c r="E4" s="98"/>
      <c r="F4" s="98"/>
    </row>
    <row r="5" ht="25" customHeight="1" spans="1:6">
      <c r="A5" s="99" t="s">
        <v>147</v>
      </c>
      <c r="B5" s="99" t="s">
        <v>148</v>
      </c>
      <c r="C5" s="100" t="s">
        <v>46</v>
      </c>
      <c r="D5" s="101" t="s">
        <v>138</v>
      </c>
      <c r="E5" s="101" t="s">
        <v>139</v>
      </c>
      <c r="F5" s="101" t="s">
        <v>140</v>
      </c>
    </row>
    <row r="6" ht="25" customHeight="1" spans="1:6">
      <c r="A6" s="99" t="s">
        <v>47</v>
      </c>
      <c r="B6" s="99"/>
      <c r="C6" s="99"/>
      <c r="D6" s="56">
        <v>935.68</v>
      </c>
      <c r="E6" s="101" t="s">
        <v>192</v>
      </c>
      <c r="F6" s="101" t="s">
        <v>151</v>
      </c>
    </row>
    <row r="7" ht="25" customHeight="1" spans="1:6">
      <c r="A7" s="102" t="s">
        <v>193</v>
      </c>
      <c r="B7" s="102"/>
      <c r="C7" s="103" t="s">
        <v>194</v>
      </c>
      <c r="D7" s="56">
        <v>649.79</v>
      </c>
      <c r="E7" s="56">
        <v>649.79</v>
      </c>
      <c r="F7" s="56">
        <f>SUM(F8:F10)</f>
        <v>0</v>
      </c>
    </row>
    <row r="8" ht="25" customHeight="1" spans="1:6">
      <c r="A8" s="102"/>
      <c r="B8" s="102" t="s">
        <v>154</v>
      </c>
      <c r="C8" s="103" t="s">
        <v>195</v>
      </c>
      <c r="D8" s="56">
        <v>463.84</v>
      </c>
      <c r="E8" s="56">
        <v>463.84</v>
      </c>
      <c r="F8" s="56">
        <v>0</v>
      </c>
    </row>
    <row r="9" ht="25" customHeight="1" spans="1:6">
      <c r="A9" s="102"/>
      <c r="B9" s="102" t="s">
        <v>156</v>
      </c>
      <c r="C9" s="103" t="s">
        <v>196</v>
      </c>
      <c r="D9" s="56">
        <v>106.06</v>
      </c>
      <c r="E9" s="56">
        <v>106.06</v>
      </c>
      <c r="F9" s="56">
        <v>0</v>
      </c>
    </row>
    <row r="10" ht="25" customHeight="1" spans="1:6">
      <c r="A10" s="102"/>
      <c r="B10" s="102" t="s">
        <v>158</v>
      </c>
      <c r="C10" s="103" t="s">
        <v>197</v>
      </c>
      <c r="D10" s="56">
        <f>SUM(E10:F10)</f>
        <v>72.79</v>
      </c>
      <c r="E10" s="56">
        <v>72.79</v>
      </c>
      <c r="F10" s="56"/>
    </row>
    <row r="11" ht="25" customHeight="1" spans="1:6">
      <c r="A11" s="102"/>
      <c r="B11" s="102" t="s">
        <v>172</v>
      </c>
      <c r="C11" s="103" t="s">
        <v>173</v>
      </c>
      <c r="D11" s="56">
        <v>7.1</v>
      </c>
      <c r="E11" s="56">
        <v>7.1</v>
      </c>
      <c r="F11" s="56"/>
    </row>
    <row r="12" ht="25" customHeight="1" spans="1:6">
      <c r="A12" s="102" t="s">
        <v>198</v>
      </c>
      <c r="B12" s="102"/>
      <c r="C12" s="103" t="s">
        <v>199</v>
      </c>
      <c r="D12" s="56">
        <v>84.51</v>
      </c>
      <c r="E12" s="56">
        <f>SUM(E13)</f>
        <v>0</v>
      </c>
      <c r="F12" s="56">
        <v>84.51</v>
      </c>
    </row>
    <row r="13" ht="25" customHeight="1" spans="1:6">
      <c r="A13" s="102"/>
      <c r="B13" s="102" t="s">
        <v>154</v>
      </c>
      <c r="C13" s="103" t="s">
        <v>200</v>
      </c>
      <c r="D13" s="56">
        <f>SUM(E13:F13)</f>
        <v>78.56</v>
      </c>
      <c r="E13" s="56">
        <v>0</v>
      </c>
      <c r="F13" s="56">
        <v>78.56</v>
      </c>
    </row>
    <row r="14" ht="25" customHeight="1" spans="1:6">
      <c r="A14" s="102"/>
      <c r="B14" s="102" t="s">
        <v>162</v>
      </c>
      <c r="C14" s="103" t="s">
        <v>201</v>
      </c>
      <c r="D14" s="56">
        <v>5.95</v>
      </c>
      <c r="E14" s="56"/>
      <c r="F14" s="56">
        <v>5.95</v>
      </c>
    </row>
    <row r="15" ht="25" customHeight="1" spans="1:6">
      <c r="A15" s="102" t="s">
        <v>202</v>
      </c>
      <c r="B15" s="102"/>
      <c r="C15" s="103" t="s">
        <v>203</v>
      </c>
      <c r="D15" s="56">
        <v>61.55</v>
      </c>
      <c r="E15" s="56">
        <v>61.55</v>
      </c>
      <c r="F15" s="56"/>
    </row>
    <row r="16" ht="25" customHeight="1" spans="1:6">
      <c r="A16" s="102"/>
      <c r="B16" s="102" t="s">
        <v>154</v>
      </c>
      <c r="C16" s="103" t="s">
        <v>195</v>
      </c>
      <c r="D16" s="56">
        <v>61.55</v>
      </c>
      <c r="E16" s="56">
        <v>61.55</v>
      </c>
      <c r="F16" s="56"/>
    </row>
    <row r="17" ht="25" customHeight="1" spans="1:6">
      <c r="A17" s="102" t="s">
        <v>204</v>
      </c>
      <c r="B17" s="102"/>
      <c r="C17" s="103" t="s">
        <v>184</v>
      </c>
      <c r="D17" s="56">
        <f>SUM(D19:D19)</f>
        <v>109.83</v>
      </c>
      <c r="E17" s="56">
        <v>139.83</v>
      </c>
      <c r="F17" s="56"/>
    </row>
    <row r="18" ht="25" customHeight="1" spans="1:6">
      <c r="A18" s="102"/>
      <c r="B18" s="102" t="s">
        <v>154</v>
      </c>
      <c r="C18" s="103" t="s">
        <v>188</v>
      </c>
      <c r="D18" s="56">
        <v>30</v>
      </c>
      <c r="E18" s="56">
        <v>30</v>
      </c>
      <c r="F18" s="56"/>
    </row>
    <row r="19" ht="25" customHeight="1" spans="1:6">
      <c r="A19" s="102"/>
      <c r="B19" s="102" t="s">
        <v>205</v>
      </c>
      <c r="C19" s="103" t="s">
        <v>206</v>
      </c>
      <c r="D19" s="56">
        <v>109.83</v>
      </c>
      <c r="E19" s="56">
        <v>109.83</v>
      </c>
      <c r="F19" s="56"/>
    </row>
  </sheetData>
  <mergeCells count="4">
    <mergeCell ref="A2:F2"/>
    <mergeCell ref="A4:C4"/>
    <mergeCell ref="D4:F4"/>
    <mergeCell ref="A6:C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xSplit="2" ySplit="3" topLeftCell="C4" activePane="bottomRight" state="frozen"/>
      <selection/>
      <selection pane="topRight"/>
      <selection pane="bottomLeft"/>
      <selection pane="bottomRight" activeCell="A2" sqref="A2:H2"/>
    </sheetView>
  </sheetViews>
  <sheetFormatPr defaultColWidth="9" defaultRowHeight="12.75" outlineLevelCol="7"/>
  <cols>
    <col min="1" max="1" width="7.66666666666667" style="36" customWidth="1"/>
    <col min="2" max="2" width="25.8333333333333" style="36" customWidth="1"/>
    <col min="3" max="3" width="15.8333333333333" style="36" customWidth="1"/>
    <col min="4" max="5" width="15.8333333333333" style="72" customWidth="1"/>
    <col min="6" max="6" width="35.8333333333333" style="72" customWidth="1"/>
    <col min="7" max="7" width="18.8333333333333" style="36" customWidth="1"/>
    <col min="8" max="8" width="15.8333333333333" style="36" customWidth="1"/>
    <col min="9" max="257" width="9.33333333333333" style="36" customWidth="1"/>
  </cols>
  <sheetData>
    <row r="1" ht="20.25" spans="1:3">
      <c r="A1" s="59" t="s">
        <v>207</v>
      </c>
      <c r="B1" s="59"/>
      <c r="C1" s="59"/>
    </row>
    <row r="2" ht="20.25" spans="1:8">
      <c r="A2" s="39" t="s">
        <v>208</v>
      </c>
      <c r="B2" s="39"/>
      <c r="C2" s="39"/>
      <c r="D2" s="40"/>
      <c r="E2" s="40"/>
      <c r="F2" s="40"/>
      <c r="G2" s="40"/>
      <c r="H2" s="40"/>
    </row>
    <row r="3" s="71" customFormat="1" ht="60" customHeight="1" spans="1:8">
      <c r="A3" s="73" t="s">
        <v>6</v>
      </c>
      <c r="B3" s="74"/>
      <c r="C3" s="45" t="s">
        <v>209</v>
      </c>
      <c r="D3" s="45" t="s">
        <v>210</v>
      </c>
      <c r="E3" s="45" t="s">
        <v>211</v>
      </c>
      <c r="F3" s="45" t="s">
        <v>212</v>
      </c>
      <c r="G3" s="45" t="s">
        <v>213</v>
      </c>
      <c r="H3" s="44" t="s">
        <v>214</v>
      </c>
    </row>
    <row r="4" s="35" customFormat="1" ht="40" customHeight="1" spans="1:8">
      <c r="A4" s="75" t="s">
        <v>138</v>
      </c>
      <c r="B4" s="76"/>
      <c r="C4" s="56">
        <f>SUM(C6:C7)</f>
        <v>50.25</v>
      </c>
      <c r="D4" s="56">
        <f>SUM(D6:D7)</f>
        <v>11.25</v>
      </c>
      <c r="E4" s="77">
        <f t="shared" ref="E4:E9" si="0">IF(D4=0,0,(C4-D4)/D4)</f>
        <v>3.46666666666667</v>
      </c>
      <c r="F4" s="78"/>
      <c r="G4" s="79">
        <v>0.06</v>
      </c>
      <c r="H4" s="80"/>
    </row>
    <row r="5" ht="40" customHeight="1" spans="1:8">
      <c r="A5" s="81" t="s">
        <v>215</v>
      </c>
      <c r="B5" s="82"/>
      <c r="C5" s="56">
        <v>0</v>
      </c>
      <c r="D5" s="56">
        <v>0</v>
      </c>
      <c r="E5" s="77">
        <f t="shared" si="0"/>
        <v>0</v>
      </c>
      <c r="F5" s="83"/>
      <c r="G5" s="79" t="e">
        <f>#N/A</f>
        <v>#N/A</v>
      </c>
      <c r="H5" s="84"/>
    </row>
    <row r="6" ht="40" customHeight="1" spans="1:8">
      <c r="A6" s="81" t="s">
        <v>216</v>
      </c>
      <c r="B6" s="82"/>
      <c r="C6" s="56">
        <v>2</v>
      </c>
      <c r="D6" s="56">
        <v>2</v>
      </c>
      <c r="E6" s="77">
        <f t="shared" si="0"/>
        <v>0</v>
      </c>
      <c r="F6" s="85"/>
      <c r="G6" s="79">
        <v>0.01</v>
      </c>
      <c r="H6" s="86"/>
    </row>
    <row r="7" ht="40" customHeight="1" spans="1:8">
      <c r="A7" s="81" t="s">
        <v>217</v>
      </c>
      <c r="B7" s="82"/>
      <c r="C7" s="56">
        <v>48.25</v>
      </c>
      <c r="D7" s="56">
        <v>9.25</v>
      </c>
      <c r="E7" s="77">
        <f t="shared" si="0"/>
        <v>4.21621621621622</v>
      </c>
      <c r="F7" s="78"/>
      <c r="G7" s="79">
        <v>0.06</v>
      </c>
      <c r="H7" s="86"/>
    </row>
    <row r="8" ht="40" customHeight="1" spans="1:8">
      <c r="A8" s="81" t="s">
        <v>218</v>
      </c>
      <c r="B8" s="82"/>
      <c r="C8" s="56">
        <v>9.25</v>
      </c>
      <c r="D8" s="56">
        <v>9.25</v>
      </c>
      <c r="E8" s="77">
        <f t="shared" si="0"/>
        <v>0</v>
      </c>
      <c r="F8" s="78"/>
      <c r="G8" s="79">
        <v>0.01</v>
      </c>
      <c r="H8" s="86"/>
    </row>
    <row r="9" ht="40" customHeight="1" spans="1:8">
      <c r="A9" s="81" t="s">
        <v>219</v>
      </c>
      <c r="B9" s="82"/>
      <c r="C9" s="56">
        <v>40</v>
      </c>
      <c r="D9" s="56">
        <v>0</v>
      </c>
      <c r="E9" s="77">
        <f t="shared" si="0"/>
        <v>0</v>
      </c>
      <c r="F9" s="85" t="s">
        <v>220</v>
      </c>
      <c r="G9" s="79">
        <v>0.05</v>
      </c>
      <c r="H9" s="84"/>
    </row>
    <row r="10" spans="1:8">
      <c r="A10" s="87"/>
      <c r="B10" s="87"/>
      <c r="C10" s="88"/>
      <c r="D10" s="88"/>
      <c r="E10" s="89"/>
      <c r="F10" s="88"/>
      <c r="G10" s="88"/>
      <c r="H10" s="90"/>
    </row>
    <row r="11" s="36" customFormat="1" spans="4:6">
      <c r="D11" s="72"/>
      <c r="E11" s="72"/>
      <c r="F11" s="72"/>
    </row>
    <row r="12" s="36" customFormat="1" spans="4:6">
      <c r="D12" s="72"/>
      <c r="E12" s="72"/>
      <c r="F12" s="72"/>
    </row>
    <row r="13" s="36" customFormat="1" spans="4:6">
      <c r="D13" s="72"/>
      <c r="E13" s="72"/>
      <c r="F13" s="72"/>
    </row>
  </sheetData>
  <mergeCells count="8">
    <mergeCell ref="A2:H2"/>
    <mergeCell ref="A3:B3"/>
    <mergeCell ref="A4:B4"/>
    <mergeCell ref="A5:B5"/>
    <mergeCell ref="A6:B6"/>
    <mergeCell ref="A7:B7"/>
    <mergeCell ref="A8:B8"/>
    <mergeCell ref="A9:B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xSplit="2" ySplit="5" topLeftCell="C6" activePane="bottomRight" state="frozen"/>
      <selection/>
      <selection pane="topRight"/>
      <selection pane="bottomLeft"/>
      <selection pane="bottomRight" activeCell="E26" sqref="E26"/>
    </sheetView>
  </sheetViews>
  <sheetFormatPr defaultColWidth="9" defaultRowHeight="12.75"/>
  <cols>
    <col min="1" max="1" width="10.8333333333333" style="37" customWidth="1"/>
    <col min="2" max="2" width="38.8333333333333" style="37" customWidth="1"/>
    <col min="3" max="3" width="13.8333333333333" style="37" customWidth="1"/>
    <col min="4" max="4" width="13.8333333333333" style="36" customWidth="1"/>
    <col min="5" max="5" width="19.6666666666667" style="36" customWidth="1"/>
    <col min="6" max="6" width="13.8333333333333" style="36" customWidth="1"/>
    <col min="7" max="8" width="13.8333333333333" style="38" customWidth="1"/>
    <col min="9" max="9" width="13.8333333333333" style="36" customWidth="1"/>
    <col min="10" max="257" width="9.33333333333333" style="36" customWidth="1"/>
  </cols>
  <sheetData>
    <row r="1" ht="20.25" spans="1:1">
      <c r="A1" s="5" t="s">
        <v>221</v>
      </c>
    </row>
    <row r="2" ht="20.25" spans="1:9">
      <c r="A2" s="39" t="s">
        <v>222</v>
      </c>
      <c r="B2" s="39"/>
      <c r="C2" s="39"/>
      <c r="D2" s="40"/>
      <c r="E2" s="40"/>
      <c r="F2" s="40"/>
      <c r="G2" s="41"/>
      <c r="H2" s="41"/>
      <c r="I2" s="59"/>
    </row>
    <row r="3" spans="1:9">
      <c r="A3" s="42"/>
      <c r="B3" s="42"/>
      <c r="C3" s="42"/>
      <c r="D3" s="43"/>
      <c r="I3" s="60" t="s">
        <v>33</v>
      </c>
    </row>
    <row r="4" ht="25" customHeight="1" spans="1:9">
      <c r="A4" s="44" t="s">
        <v>34</v>
      </c>
      <c r="B4" s="45"/>
      <c r="C4" s="46" t="s">
        <v>138</v>
      </c>
      <c r="D4" s="32" t="s">
        <v>86</v>
      </c>
      <c r="E4" s="32"/>
      <c r="F4" s="32"/>
      <c r="G4" s="32" t="s">
        <v>87</v>
      </c>
      <c r="H4" s="32"/>
      <c r="I4" s="32"/>
    </row>
    <row r="5" ht="27" spans="1:9">
      <c r="A5" s="44" t="s">
        <v>45</v>
      </c>
      <c r="B5" s="32" t="s">
        <v>46</v>
      </c>
      <c r="C5" s="46"/>
      <c r="D5" s="32" t="s">
        <v>85</v>
      </c>
      <c r="E5" s="32" t="s">
        <v>139</v>
      </c>
      <c r="F5" s="32" t="s">
        <v>140</v>
      </c>
      <c r="G5" s="32" t="s">
        <v>85</v>
      </c>
      <c r="H5" s="44" t="s">
        <v>141</v>
      </c>
      <c r="I5" s="44" t="s">
        <v>142</v>
      </c>
    </row>
    <row r="6" ht="25" customHeight="1" spans="1:9">
      <c r="A6" s="32" t="s">
        <v>47</v>
      </c>
      <c r="B6" s="32"/>
      <c r="C6" s="64" t="s">
        <v>223</v>
      </c>
      <c r="D6" s="48"/>
      <c r="E6" s="48"/>
      <c r="F6" s="48"/>
      <c r="G6" s="48"/>
      <c r="H6" s="48"/>
      <c r="I6" s="61"/>
    </row>
    <row r="7" s="35" customFormat="1" ht="25" customHeight="1" spans="1:9">
      <c r="A7" s="49" t="s">
        <v>224</v>
      </c>
      <c r="B7" s="53" t="s">
        <v>83</v>
      </c>
      <c r="C7" s="51"/>
      <c r="D7" s="52"/>
      <c r="E7" s="52"/>
      <c r="F7" s="52"/>
      <c r="G7" s="52"/>
      <c r="H7" s="52"/>
      <c r="I7" s="62"/>
    </row>
    <row r="8" ht="25" customHeight="1" spans="1:9">
      <c r="A8" s="49" t="s">
        <v>225</v>
      </c>
      <c r="B8" s="53" t="s">
        <v>226</v>
      </c>
      <c r="C8" s="51"/>
      <c r="D8" s="52"/>
      <c r="E8" s="52"/>
      <c r="F8" s="52"/>
      <c r="G8" s="52"/>
      <c r="H8" s="52"/>
      <c r="I8" s="62"/>
    </row>
    <row r="9" ht="25" customHeight="1" spans="1:9">
      <c r="A9" s="49" t="s">
        <v>227</v>
      </c>
      <c r="B9" s="53" t="s">
        <v>228</v>
      </c>
      <c r="C9" s="51"/>
      <c r="D9" s="52"/>
      <c r="E9" s="52"/>
      <c r="F9" s="52"/>
      <c r="G9" s="52"/>
      <c r="H9" s="52"/>
      <c r="I9" s="62"/>
    </row>
    <row r="10" ht="25" customHeight="1" spans="1:9">
      <c r="A10" s="49" t="s">
        <v>229</v>
      </c>
      <c r="B10" s="53" t="s">
        <v>230</v>
      </c>
      <c r="C10" s="54"/>
      <c r="D10" s="55"/>
      <c r="E10" s="55"/>
      <c r="F10" s="55"/>
      <c r="G10" s="55"/>
      <c r="H10" s="55"/>
      <c r="I10" s="63"/>
    </row>
    <row r="11" ht="25" customHeight="1" spans="1:9">
      <c r="A11" s="49"/>
      <c r="B11" s="65"/>
      <c r="C11" s="66">
        <f>SUM(E11:G11)</f>
        <v>0</v>
      </c>
      <c r="D11" s="66">
        <f>SUM(E11:F11)</f>
        <v>0</v>
      </c>
      <c r="E11" s="66"/>
      <c r="F11" s="66"/>
      <c r="G11" s="67">
        <f>SUM(H11:I11)</f>
        <v>0</v>
      </c>
      <c r="H11" s="68"/>
      <c r="I11" s="66"/>
    </row>
    <row r="12" ht="25" customHeight="1" spans="1:9">
      <c r="A12" s="69"/>
      <c r="B12" s="70" t="s">
        <v>231</v>
      </c>
      <c r="C12" s="66">
        <f>SUM(E12:G12)</f>
        <v>0</v>
      </c>
      <c r="D12" s="66">
        <f>SUM(E12:F12)</f>
        <v>0</v>
      </c>
      <c r="E12" s="66"/>
      <c r="F12" s="66"/>
      <c r="G12" s="67">
        <f>SUM(H12:I12)</f>
        <v>0</v>
      </c>
      <c r="H12" s="68"/>
      <c r="I12" s="66"/>
    </row>
  </sheetData>
  <mergeCells count="7">
    <mergeCell ref="A2:I2"/>
    <mergeCell ref="A4:B4"/>
    <mergeCell ref="D4:F4"/>
    <mergeCell ref="G4:I4"/>
    <mergeCell ref="A6:B6"/>
    <mergeCell ref="C4:C5"/>
    <mergeCell ref="C6:I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xSplit="2" ySplit="5" topLeftCell="C6" activePane="bottomRight" state="frozen"/>
      <selection/>
      <selection pane="topRight"/>
      <selection pane="bottomLeft"/>
      <selection pane="bottomRight" activeCell="B18" sqref="B18"/>
    </sheetView>
  </sheetViews>
  <sheetFormatPr defaultColWidth="9" defaultRowHeight="12.75"/>
  <cols>
    <col min="1" max="1" width="10.8333333333333" style="37" customWidth="1"/>
    <col min="2" max="2" width="38.8333333333333" style="37" customWidth="1"/>
    <col min="3" max="3" width="13.8333333333333" style="37" customWidth="1"/>
    <col min="4" max="6" width="13.8333333333333" style="36" customWidth="1"/>
    <col min="7" max="8" width="13.8333333333333" style="38" customWidth="1"/>
    <col min="9" max="9" width="13.8333333333333" style="36" customWidth="1"/>
    <col min="10" max="257" width="9.33333333333333" style="36" customWidth="1"/>
  </cols>
  <sheetData>
    <row r="1" ht="20.25" spans="1:1">
      <c r="A1" s="5" t="s">
        <v>232</v>
      </c>
    </row>
    <row r="2" ht="20.25" spans="1:9">
      <c r="A2" s="39" t="s">
        <v>233</v>
      </c>
      <c r="B2" s="39"/>
      <c r="C2" s="39"/>
      <c r="D2" s="40"/>
      <c r="E2" s="40"/>
      <c r="F2" s="40"/>
      <c r="G2" s="41"/>
      <c r="H2" s="41"/>
      <c r="I2" s="59"/>
    </row>
    <row r="3" spans="1:9">
      <c r="A3" s="42"/>
      <c r="B3" s="42"/>
      <c r="C3" s="42"/>
      <c r="D3" s="43"/>
      <c r="I3" s="60" t="s">
        <v>33</v>
      </c>
    </row>
    <row r="4" ht="25" customHeight="1" spans="1:9">
      <c r="A4" s="44" t="s">
        <v>34</v>
      </c>
      <c r="B4" s="45"/>
      <c r="C4" s="46" t="s">
        <v>138</v>
      </c>
      <c r="D4" s="32" t="s">
        <v>86</v>
      </c>
      <c r="E4" s="32"/>
      <c r="F4" s="32"/>
      <c r="G4" s="32" t="s">
        <v>87</v>
      </c>
      <c r="H4" s="32"/>
      <c r="I4" s="32"/>
    </row>
    <row r="5" ht="27" spans="1:9">
      <c r="A5" s="44" t="s">
        <v>45</v>
      </c>
      <c r="B5" s="32" t="s">
        <v>46</v>
      </c>
      <c r="C5" s="46"/>
      <c r="D5" s="32" t="s">
        <v>85</v>
      </c>
      <c r="E5" s="32" t="s">
        <v>139</v>
      </c>
      <c r="F5" s="32" t="s">
        <v>140</v>
      </c>
      <c r="G5" s="32" t="s">
        <v>85</v>
      </c>
      <c r="H5" s="44" t="s">
        <v>141</v>
      </c>
      <c r="I5" s="44" t="s">
        <v>142</v>
      </c>
    </row>
    <row r="6" ht="25" customHeight="1" spans="1:9">
      <c r="A6" s="32" t="s">
        <v>47</v>
      </c>
      <c r="B6" s="32"/>
      <c r="C6" s="47" t="s">
        <v>223</v>
      </c>
      <c r="D6" s="48"/>
      <c r="E6" s="48"/>
      <c r="F6" s="48"/>
      <c r="G6" s="48"/>
      <c r="H6" s="48"/>
      <c r="I6" s="61"/>
    </row>
    <row r="7" s="35" customFormat="1" ht="25" customHeight="1" spans="1:9">
      <c r="A7" s="49" t="s">
        <v>234</v>
      </c>
      <c r="B7" s="50" t="s">
        <v>79</v>
      </c>
      <c r="C7" s="51"/>
      <c r="D7" s="52"/>
      <c r="E7" s="52"/>
      <c r="F7" s="52"/>
      <c r="G7" s="52"/>
      <c r="H7" s="52"/>
      <c r="I7" s="62"/>
    </row>
    <row r="8" ht="25" customHeight="1" spans="1:9">
      <c r="A8" s="49" t="s">
        <v>235</v>
      </c>
      <c r="B8" s="53" t="s">
        <v>236</v>
      </c>
      <c r="C8" s="51"/>
      <c r="D8" s="52"/>
      <c r="E8" s="52"/>
      <c r="F8" s="52"/>
      <c r="G8" s="52"/>
      <c r="H8" s="52"/>
      <c r="I8" s="62"/>
    </row>
    <row r="9" ht="25" customHeight="1" spans="1:9">
      <c r="A9" s="49" t="s">
        <v>237</v>
      </c>
      <c r="B9" s="53" t="s">
        <v>238</v>
      </c>
      <c r="C9" s="54"/>
      <c r="D9" s="55"/>
      <c r="E9" s="55"/>
      <c r="F9" s="55"/>
      <c r="G9" s="55"/>
      <c r="H9" s="55"/>
      <c r="I9" s="63"/>
    </row>
    <row r="10" s="36" customFormat="1" ht="25" customHeight="1" spans="1:9">
      <c r="A10" s="49"/>
      <c r="B10" s="53"/>
      <c r="C10" s="56">
        <f>SUM(E10:G10)</f>
        <v>0</v>
      </c>
      <c r="D10" s="56">
        <f>SUM(E10:F10)</f>
        <v>0</v>
      </c>
      <c r="E10" s="56"/>
      <c r="F10" s="56"/>
      <c r="G10" s="57">
        <f>SUM(H10:I10)</f>
        <v>0</v>
      </c>
      <c r="H10" s="56"/>
      <c r="I10" s="56"/>
    </row>
    <row r="11" ht="25" customHeight="1" spans="1:9">
      <c r="A11" s="49"/>
      <c r="B11" s="53"/>
      <c r="C11" s="56">
        <f>SUM(E11:G11)</f>
        <v>0</v>
      </c>
      <c r="D11" s="56">
        <f>SUM(E11:F11)</f>
        <v>0</v>
      </c>
      <c r="E11" s="56"/>
      <c r="F11" s="56"/>
      <c r="G11" s="57">
        <f>SUM(H11:I11)</f>
        <v>0</v>
      </c>
      <c r="H11" s="56"/>
      <c r="I11" s="56"/>
    </row>
    <row r="12" ht="25" customHeight="1" spans="1:9">
      <c r="A12" s="49"/>
      <c r="B12" s="58" t="s">
        <v>231</v>
      </c>
      <c r="C12" s="56">
        <f>SUM(E12:G12)</f>
        <v>0</v>
      </c>
      <c r="D12" s="56">
        <f>SUM(E12:F12)</f>
        <v>0</v>
      </c>
      <c r="E12" s="56"/>
      <c r="F12" s="56"/>
      <c r="G12" s="57">
        <f>SUM(H12:I12)</f>
        <v>0</v>
      </c>
      <c r="H12" s="57"/>
      <c r="I12" s="56"/>
    </row>
  </sheetData>
  <mergeCells count="7">
    <mergeCell ref="A2:I2"/>
    <mergeCell ref="A4:B4"/>
    <mergeCell ref="D4:F4"/>
    <mergeCell ref="G4:I4"/>
    <mergeCell ref="A6:B6"/>
    <mergeCell ref="C4:C5"/>
    <mergeCell ref="C6:I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pane xSplit="2" ySplit="3" topLeftCell="C4" activePane="bottomRight" state="frozen"/>
      <selection/>
      <selection pane="topRight"/>
      <selection pane="bottomLeft"/>
      <selection pane="bottomRight" activeCell="C8" sqref="C8:G8"/>
    </sheetView>
  </sheetViews>
  <sheetFormatPr defaultColWidth="9" defaultRowHeight="14.25" outlineLevelCol="6"/>
  <cols>
    <col min="1" max="1" width="9.46666666666667" style="18" customWidth="1"/>
    <col min="2" max="2" width="15.1666666666667" style="18" customWidth="1"/>
    <col min="3" max="3" width="19.0333333333333" style="18" customWidth="1"/>
    <col min="4" max="4" width="41.0888888888889" style="18" customWidth="1"/>
    <col min="5" max="5" width="17.2777777777778" style="18" customWidth="1"/>
    <col min="6" max="6" width="39.0111111111111" style="18" customWidth="1"/>
    <col min="7" max="7" width="57.7555555555556" style="18" customWidth="1"/>
    <col min="8" max="257" width="12" style="18" customWidth="1"/>
  </cols>
  <sheetData>
    <row r="1" s="18" customFormat="1" ht="20.25" customHeight="1" spans="1:3">
      <c r="A1" s="5" t="s">
        <v>239</v>
      </c>
      <c r="B1" s="20"/>
      <c r="C1" s="20"/>
    </row>
    <row r="2" s="18" customFormat="1" ht="50" customHeight="1" spans="1:7">
      <c r="A2" s="21" t="s">
        <v>240</v>
      </c>
      <c r="B2" s="21"/>
      <c r="C2" s="21"/>
      <c r="D2" s="21"/>
      <c r="E2" s="21"/>
      <c r="F2" s="21"/>
      <c r="G2" s="21"/>
    </row>
    <row r="3" s="19" customFormat="1" ht="24" customHeight="1" spans="1:7">
      <c r="A3" s="22" t="s">
        <v>241</v>
      </c>
      <c r="B3" s="22"/>
      <c r="C3" s="23" t="s">
        <v>242</v>
      </c>
      <c r="D3" s="24"/>
      <c r="E3" s="25"/>
      <c r="F3" s="26" t="s">
        <v>243</v>
      </c>
      <c r="G3" s="27"/>
    </row>
    <row r="4" s="19" customFormat="1" ht="24" customHeight="1" spans="1:7">
      <c r="A4" s="22" t="s">
        <v>244</v>
      </c>
      <c r="B4" s="28" t="s">
        <v>245</v>
      </c>
      <c r="C4" s="22">
        <v>1789.24</v>
      </c>
      <c r="D4" s="22"/>
      <c r="E4" s="22"/>
      <c r="F4" s="22"/>
      <c r="G4" s="22"/>
    </row>
    <row r="5" s="19" customFormat="1" ht="24" customHeight="1" spans="1:7">
      <c r="A5" s="22"/>
      <c r="B5" s="22" t="s">
        <v>86</v>
      </c>
      <c r="C5" s="22">
        <v>935.67</v>
      </c>
      <c r="D5" s="22"/>
      <c r="E5" s="22"/>
      <c r="F5" s="22"/>
      <c r="G5" s="22"/>
    </row>
    <row r="6" s="19" customFormat="1" ht="24" customHeight="1" spans="1:7">
      <c r="A6" s="22"/>
      <c r="B6" s="22" t="s">
        <v>87</v>
      </c>
      <c r="C6" s="22">
        <v>853.57</v>
      </c>
      <c r="D6" s="22"/>
      <c r="E6" s="22"/>
      <c r="F6" s="22"/>
      <c r="G6" s="22"/>
    </row>
    <row r="7" s="19" customFormat="1" ht="17" customHeight="1" spans="1:7">
      <c r="A7" s="22"/>
      <c r="B7" s="22" t="s">
        <v>246</v>
      </c>
      <c r="C7" s="22"/>
      <c r="D7" s="22"/>
      <c r="E7" s="22"/>
      <c r="F7" s="22"/>
      <c r="G7" s="22"/>
    </row>
    <row r="8" s="19" customFormat="1" ht="276" customHeight="1" spans="1:7">
      <c r="A8" s="22" t="s">
        <v>247</v>
      </c>
      <c r="B8" s="22"/>
      <c r="C8" s="28" t="s">
        <v>248</v>
      </c>
      <c r="D8" s="28"/>
      <c r="E8" s="28"/>
      <c r="F8" s="28"/>
      <c r="G8" s="28"/>
    </row>
    <row r="9" s="19" customFormat="1" ht="24" customHeight="1" spans="1:7">
      <c r="A9" s="22" t="s">
        <v>249</v>
      </c>
      <c r="B9" s="22"/>
      <c r="C9" s="28" t="s">
        <v>250</v>
      </c>
      <c r="D9" s="28"/>
      <c r="E9" s="28"/>
      <c r="F9" s="28"/>
      <c r="G9" s="28"/>
    </row>
    <row r="10" s="19" customFormat="1" ht="372" customHeight="1" spans="1:7">
      <c r="A10" s="22" t="s">
        <v>251</v>
      </c>
      <c r="B10" s="22"/>
      <c r="C10" s="29" t="s">
        <v>252</v>
      </c>
      <c r="D10" s="29"/>
      <c r="E10" s="29"/>
      <c r="F10" s="29"/>
      <c r="G10" s="29"/>
    </row>
    <row r="11" s="19" customFormat="1" ht="28" customHeight="1" spans="1:7">
      <c r="A11" s="22" t="s">
        <v>253</v>
      </c>
      <c r="B11" s="22"/>
      <c r="C11" s="29" t="s">
        <v>254</v>
      </c>
      <c r="D11" s="29"/>
      <c r="E11" s="29"/>
      <c r="F11" s="29"/>
      <c r="G11" s="29"/>
    </row>
    <row r="12" ht="27" customHeight="1" spans="1:7">
      <c r="A12" s="22" t="s">
        <v>255</v>
      </c>
      <c r="B12" s="22" t="s">
        <v>256</v>
      </c>
      <c r="C12" s="22" t="s">
        <v>257</v>
      </c>
      <c r="D12" s="22" t="s">
        <v>258</v>
      </c>
      <c r="E12" s="30" t="s">
        <v>259</v>
      </c>
      <c r="F12" s="31"/>
      <c r="G12" s="22" t="s">
        <v>260</v>
      </c>
    </row>
    <row r="13" ht="20" customHeight="1" spans="1:7">
      <c r="A13" s="22"/>
      <c r="B13" s="22" t="s">
        <v>261</v>
      </c>
      <c r="C13" s="22" t="s">
        <v>262</v>
      </c>
      <c r="D13" s="32" t="s">
        <v>263</v>
      </c>
      <c r="E13" s="33">
        <v>1</v>
      </c>
      <c r="F13" s="33"/>
      <c r="G13" s="33"/>
    </row>
    <row r="14" ht="21" customHeight="1" spans="1:7">
      <c r="A14" s="22"/>
      <c r="B14" s="22"/>
      <c r="C14" s="22"/>
      <c r="D14" s="28" t="s">
        <v>264</v>
      </c>
      <c r="E14" s="33" t="s">
        <v>265</v>
      </c>
      <c r="F14" s="33"/>
      <c r="G14" s="33"/>
    </row>
    <row r="15" ht="21" customHeight="1" spans="1:7">
      <c r="A15" s="22"/>
      <c r="B15" s="22"/>
      <c r="C15" s="22" t="s">
        <v>266</v>
      </c>
      <c r="D15" s="28" t="s">
        <v>267</v>
      </c>
      <c r="E15" s="33" t="s">
        <v>268</v>
      </c>
      <c r="F15" s="33"/>
      <c r="G15" s="33"/>
    </row>
    <row r="16" ht="18" customHeight="1" spans="1:7">
      <c r="A16" s="22"/>
      <c r="B16" s="22"/>
      <c r="C16" s="22"/>
      <c r="D16" s="32" t="s">
        <v>269</v>
      </c>
      <c r="E16" s="33">
        <v>0.98</v>
      </c>
      <c r="F16" s="33"/>
      <c r="G16" s="33"/>
    </row>
    <row r="17" ht="19" customHeight="1" spans="1:7">
      <c r="A17" s="22"/>
      <c r="B17" s="22"/>
      <c r="C17" s="22" t="s">
        <v>270</v>
      </c>
      <c r="D17" s="28" t="s">
        <v>271</v>
      </c>
      <c r="E17" s="33">
        <v>1</v>
      </c>
      <c r="F17" s="33"/>
      <c r="G17" s="33"/>
    </row>
    <row r="18" ht="27" customHeight="1" spans="1:7">
      <c r="A18" s="22"/>
      <c r="B18" s="22"/>
      <c r="C18" s="22"/>
      <c r="D18" s="28" t="s">
        <v>272</v>
      </c>
      <c r="E18" s="33">
        <v>1</v>
      </c>
      <c r="F18" s="33"/>
      <c r="G18" s="33"/>
    </row>
    <row r="19" ht="27" customHeight="1" spans="1:7">
      <c r="A19" s="22"/>
      <c r="B19" s="22"/>
      <c r="C19" s="22"/>
      <c r="D19" s="28" t="s">
        <v>273</v>
      </c>
      <c r="E19" s="33">
        <v>1</v>
      </c>
      <c r="F19" s="33"/>
      <c r="G19" s="33"/>
    </row>
    <row r="20" ht="27" customHeight="1" spans="1:7">
      <c r="A20" s="22"/>
      <c r="B20" s="22"/>
      <c r="C20" s="22" t="s">
        <v>274</v>
      </c>
      <c r="D20" s="28" t="s">
        <v>275</v>
      </c>
      <c r="E20" s="33">
        <v>1</v>
      </c>
      <c r="F20" s="33"/>
      <c r="G20" s="33"/>
    </row>
    <row r="21" ht="27" customHeight="1" spans="1:7">
      <c r="A21" s="22"/>
      <c r="B21" s="22"/>
      <c r="C21" s="22"/>
      <c r="D21" s="28" t="s">
        <v>276</v>
      </c>
      <c r="E21" s="33" t="s">
        <v>277</v>
      </c>
      <c r="F21" s="33"/>
      <c r="G21" s="33"/>
    </row>
    <row r="22" ht="27" customHeight="1" spans="1:7">
      <c r="A22" s="22"/>
      <c r="B22" s="22"/>
      <c r="C22" s="22"/>
      <c r="D22" s="28" t="s">
        <v>278</v>
      </c>
      <c r="E22" s="33">
        <v>0.95</v>
      </c>
      <c r="F22" s="33"/>
      <c r="G22" s="33"/>
    </row>
    <row r="23" ht="47" customHeight="1" spans="1:7">
      <c r="A23" s="22"/>
      <c r="B23" s="22" t="s">
        <v>279</v>
      </c>
      <c r="C23" s="22" t="s">
        <v>280</v>
      </c>
      <c r="D23" s="28" t="s">
        <v>281</v>
      </c>
      <c r="E23" s="34" t="s">
        <v>282</v>
      </c>
      <c r="F23" s="34"/>
      <c r="G23" s="33"/>
    </row>
    <row r="24" ht="21" customHeight="1" spans="1:7">
      <c r="A24" s="22"/>
      <c r="B24" s="22"/>
      <c r="C24" s="22" t="s">
        <v>283</v>
      </c>
      <c r="D24" s="28" t="s">
        <v>284</v>
      </c>
      <c r="E24" s="33" t="s">
        <v>285</v>
      </c>
      <c r="F24" s="33"/>
      <c r="G24" s="33"/>
    </row>
    <row r="25" ht="33" customHeight="1" spans="1:7">
      <c r="A25" s="22"/>
      <c r="B25" s="22" t="s">
        <v>286</v>
      </c>
      <c r="C25" s="22" t="s">
        <v>287</v>
      </c>
      <c r="D25" s="28" t="s">
        <v>288</v>
      </c>
      <c r="E25" s="33" t="s">
        <v>289</v>
      </c>
      <c r="F25" s="33"/>
      <c r="G25" s="33"/>
    </row>
    <row r="26" ht="27" customHeight="1" spans="1:7">
      <c r="A26" s="22" t="s">
        <v>290</v>
      </c>
      <c r="B26" s="22"/>
      <c r="C26" s="22"/>
      <c r="D26" s="22"/>
      <c r="E26" s="22"/>
      <c r="F26" s="22"/>
      <c r="G26" s="22"/>
    </row>
    <row r="27" ht="27" customHeight="1"/>
    <row r="28" ht="27" customHeight="1"/>
  </sheetData>
  <mergeCells count="40">
    <mergeCell ref="A2:G2"/>
    <mergeCell ref="A3:B3"/>
    <mergeCell ref="C3:E3"/>
    <mergeCell ref="F3:G3"/>
    <mergeCell ref="C4:G4"/>
    <mergeCell ref="C5:G5"/>
    <mergeCell ref="C6:G6"/>
    <mergeCell ref="C7:G7"/>
    <mergeCell ref="A8:B8"/>
    <mergeCell ref="C8:G8"/>
    <mergeCell ref="A9:B9"/>
    <mergeCell ref="C9:G9"/>
    <mergeCell ref="A10:B10"/>
    <mergeCell ref="C10:G10"/>
    <mergeCell ref="A11:B11"/>
    <mergeCell ref="C11:G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A26:B26"/>
    <mergeCell ref="C26:G26"/>
    <mergeCell ref="A4:A7"/>
    <mergeCell ref="A12:A25"/>
    <mergeCell ref="B13:B22"/>
    <mergeCell ref="B23:B24"/>
    <mergeCell ref="C13:C14"/>
    <mergeCell ref="C15:C16"/>
    <mergeCell ref="C17:C19"/>
    <mergeCell ref="C20:C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pane xSplit="2" ySplit="3" topLeftCell="C4" activePane="bottomRight" state="frozen"/>
      <selection/>
      <selection pane="topRight"/>
      <selection pane="bottomLeft"/>
      <selection pane="bottomRight" activeCell="C7" sqref="C7:I7"/>
    </sheetView>
  </sheetViews>
  <sheetFormatPr defaultColWidth="9" defaultRowHeight="12.75"/>
  <cols>
    <col min="1" max="1" width="10.8333333333333" style="3" customWidth="1"/>
    <col min="2" max="2" width="10.8333333333333" style="4" customWidth="1"/>
    <col min="3" max="3" width="17.1666666666667" style="2" customWidth="1"/>
    <col min="4" max="4" width="3.5" style="2" customWidth="1"/>
    <col min="5" max="5" width="10.8333333333333" style="2" customWidth="1"/>
    <col min="6" max="6" width="17.0666666666667" style="2" customWidth="1"/>
    <col min="7" max="7" width="9" style="2" customWidth="1"/>
    <col min="8" max="8" width="10.0444444444444" style="2" customWidth="1"/>
    <col min="9" max="9" width="10.3222222222222" style="2" customWidth="1"/>
    <col min="10" max="257" width="12" style="2" customWidth="1"/>
  </cols>
  <sheetData>
    <row r="1" ht="23" customHeight="1" spans="1:1">
      <c r="A1" s="5" t="s">
        <v>291</v>
      </c>
    </row>
    <row r="2" s="1" customFormat="1" ht="39" customHeight="1" spans="1:9">
      <c r="A2" s="6" t="s">
        <v>292</v>
      </c>
      <c r="B2" s="6"/>
      <c r="C2" s="6"/>
      <c r="D2" s="6"/>
      <c r="E2" s="6"/>
      <c r="F2" s="6"/>
      <c r="G2" s="6"/>
      <c r="H2" s="6"/>
      <c r="I2" s="6"/>
    </row>
    <row r="3" s="2" customFormat="1" ht="21" customHeight="1" spans="1:9">
      <c r="A3" s="7" t="s">
        <v>293</v>
      </c>
      <c r="B3" s="7"/>
      <c r="C3" s="8" t="s">
        <v>294</v>
      </c>
      <c r="D3" s="8"/>
      <c r="E3" s="8"/>
      <c r="F3" s="8"/>
      <c r="G3" s="8"/>
      <c r="H3" s="8"/>
      <c r="I3" s="8"/>
    </row>
    <row r="4" s="2" customFormat="1" ht="21" customHeight="1" spans="1:9">
      <c r="A4" s="7" t="s">
        <v>295</v>
      </c>
      <c r="B4" s="7"/>
      <c r="C4" s="8"/>
      <c r="D4" s="8"/>
      <c r="E4" s="8"/>
      <c r="F4" s="8" t="s">
        <v>296</v>
      </c>
      <c r="G4" s="8" t="s">
        <v>242</v>
      </c>
      <c r="H4" s="8"/>
      <c r="I4" s="8"/>
    </row>
    <row r="5" s="2" customFormat="1" ht="21" customHeight="1" spans="1:9">
      <c r="A5" s="9" t="s">
        <v>297</v>
      </c>
      <c r="B5" s="9"/>
      <c r="C5" s="8" t="s">
        <v>298</v>
      </c>
      <c r="D5" s="8"/>
      <c r="E5" s="8"/>
      <c r="F5" s="8"/>
      <c r="G5" s="8"/>
      <c r="H5" s="8"/>
      <c r="I5" s="8"/>
    </row>
    <row r="6" s="2" customFormat="1" ht="21" customHeight="1" spans="1:9">
      <c r="A6" s="9" t="s">
        <v>299</v>
      </c>
      <c r="B6" s="9"/>
      <c r="C6" s="10">
        <v>182.15</v>
      </c>
      <c r="D6" s="10"/>
      <c r="E6" s="10"/>
      <c r="F6" s="10"/>
      <c r="G6" s="10"/>
      <c r="H6" s="10"/>
      <c r="I6" s="10"/>
    </row>
    <row r="7" s="2" customFormat="1" ht="21" customHeight="1" spans="1:9">
      <c r="A7" s="9" t="s">
        <v>300</v>
      </c>
      <c r="B7" s="9"/>
      <c r="C7" s="10">
        <v>182.15</v>
      </c>
      <c r="D7" s="10"/>
      <c r="E7" s="10"/>
      <c r="F7" s="10"/>
      <c r="G7" s="10"/>
      <c r="H7" s="10"/>
      <c r="I7" s="10"/>
    </row>
    <row r="8" s="2" customFormat="1" ht="21" customHeight="1" spans="1:9">
      <c r="A8" s="10" t="s">
        <v>301</v>
      </c>
      <c r="B8" s="10"/>
      <c r="C8" s="10">
        <v>182.15</v>
      </c>
      <c r="D8" s="10"/>
      <c r="E8" s="10"/>
      <c r="F8" s="10"/>
      <c r="G8" s="10"/>
      <c r="H8" s="10"/>
      <c r="I8" s="10"/>
    </row>
    <row r="9" s="2" customFormat="1" ht="21" customHeight="1" spans="1:9">
      <c r="A9" s="9" t="s">
        <v>302</v>
      </c>
      <c r="B9" s="9"/>
      <c r="C9" s="10"/>
      <c r="D9" s="10"/>
      <c r="E9" s="10"/>
      <c r="F9" s="10"/>
      <c r="G9" s="10"/>
      <c r="H9" s="10"/>
      <c r="I9" s="10"/>
    </row>
    <row r="10" s="2" customFormat="1" ht="49" customHeight="1" spans="1:9">
      <c r="A10" s="10" t="s">
        <v>303</v>
      </c>
      <c r="B10" s="8" t="s">
        <v>304</v>
      </c>
      <c r="C10" s="9" t="s">
        <v>305</v>
      </c>
      <c r="D10" s="9"/>
      <c r="E10" s="9"/>
      <c r="F10" s="9"/>
      <c r="G10" s="9"/>
      <c r="H10" s="9"/>
      <c r="I10" s="9"/>
    </row>
    <row r="11" s="2" customFormat="1" ht="16.5" customHeight="1" spans="1:9">
      <c r="A11" s="10" t="s">
        <v>255</v>
      </c>
      <c r="B11" s="10" t="s">
        <v>256</v>
      </c>
      <c r="C11" s="8" t="s">
        <v>257</v>
      </c>
      <c r="D11" s="8"/>
      <c r="E11" s="8" t="s">
        <v>258</v>
      </c>
      <c r="F11" s="8"/>
      <c r="G11" s="10" t="s">
        <v>259</v>
      </c>
      <c r="H11" s="10"/>
      <c r="I11" s="10" t="s">
        <v>260</v>
      </c>
    </row>
    <row r="12" s="2" customFormat="1" ht="54" customHeight="1" spans="1:9">
      <c r="A12" s="10"/>
      <c r="B12" s="10" t="s">
        <v>306</v>
      </c>
      <c r="C12" s="10" t="s">
        <v>307</v>
      </c>
      <c r="D12" s="10"/>
      <c r="E12" s="12" t="s">
        <v>308</v>
      </c>
      <c r="F12" s="13"/>
      <c r="G12" s="14" t="s">
        <v>289</v>
      </c>
      <c r="H12" s="15"/>
      <c r="I12" s="17"/>
    </row>
    <row r="13" s="2" customFormat="1" ht="33" customHeight="1" spans="1:9">
      <c r="A13" s="10"/>
      <c r="B13" s="10"/>
      <c r="C13" s="10" t="s">
        <v>309</v>
      </c>
      <c r="D13" s="10"/>
      <c r="E13" s="12" t="s">
        <v>310</v>
      </c>
      <c r="F13" s="13"/>
      <c r="G13" s="14" t="s">
        <v>311</v>
      </c>
      <c r="H13" s="15" t="s">
        <v>311</v>
      </c>
      <c r="I13" s="8"/>
    </row>
    <row r="14" s="2" customFormat="1" ht="20.25" customHeight="1" spans="1:9">
      <c r="A14" s="10"/>
      <c r="B14" s="10"/>
      <c r="C14" s="10" t="s">
        <v>312</v>
      </c>
      <c r="D14" s="10"/>
      <c r="E14" s="12" t="s">
        <v>271</v>
      </c>
      <c r="F14" s="13"/>
      <c r="G14" s="16">
        <v>1</v>
      </c>
      <c r="H14" s="8"/>
      <c r="I14" s="8"/>
    </row>
    <row r="15" s="2" customFormat="1" ht="19" customHeight="1" spans="1:9">
      <c r="A15" s="10"/>
      <c r="B15" s="10"/>
      <c r="C15" s="10" t="s">
        <v>313</v>
      </c>
      <c r="D15" s="10"/>
      <c r="E15" s="8" t="s">
        <v>314</v>
      </c>
      <c r="F15" s="8"/>
      <c r="G15" s="16">
        <v>0.05</v>
      </c>
      <c r="H15" s="8"/>
      <c r="I15" s="8"/>
    </row>
    <row r="16" s="2" customFormat="1" ht="20.25" customHeight="1" spans="1:9">
      <c r="A16" s="10"/>
      <c r="B16" s="10"/>
      <c r="C16" s="10" t="s">
        <v>315</v>
      </c>
      <c r="D16" s="10"/>
      <c r="E16" s="8"/>
      <c r="F16" s="8"/>
      <c r="G16" s="8"/>
      <c r="H16" s="8"/>
      <c r="I16" s="8"/>
    </row>
    <row r="17" s="2" customFormat="1" ht="39" customHeight="1" spans="1:9">
      <c r="A17" s="10"/>
      <c r="B17" s="10" t="s">
        <v>316</v>
      </c>
      <c r="C17" s="10" t="s">
        <v>317</v>
      </c>
      <c r="D17" s="10"/>
      <c r="E17" s="8" t="s">
        <v>318</v>
      </c>
      <c r="F17" s="8"/>
      <c r="G17" s="16">
        <v>0.95</v>
      </c>
      <c r="H17" s="8"/>
      <c r="I17" s="10"/>
    </row>
    <row r="18" s="2" customFormat="1" ht="25.5" customHeight="1" spans="1:9">
      <c r="A18" s="10"/>
      <c r="B18" s="10" t="s">
        <v>319</v>
      </c>
      <c r="C18" s="10" t="s">
        <v>320</v>
      </c>
      <c r="D18" s="10"/>
      <c r="E18" s="8" t="s">
        <v>286</v>
      </c>
      <c r="F18" s="8"/>
      <c r="G18" s="8" t="s">
        <v>289</v>
      </c>
      <c r="H18" s="8"/>
      <c r="I18" s="8"/>
    </row>
  </sheetData>
  <mergeCells count="43">
    <mergeCell ref="A2:I2"/>
    <mergeCell ref="A3:B3"/>
    <mergeCell ref="C3:I3"/>
    <mergeCell ref="A4:B4"/>
    <mergeCell ref="C4:E4"/>
    <mergeCell ref="G4:I4"/>
    <mergeCell ref="A5:B5"/>
    <mergeCell ref="C5:I5"/>
    <mergeCell ref="A6:B6"/>
    <mergeCell ref="C6:I6"/>
    <mergeCell ref="A7:B7"/>
    <mergeCell ref="C7:I7"/>
    <mergeCell ref="A8:B8"/>
    <mergeCell ref="C8:I8"/>
    <mergeCell ref="A9:B9"/>
    <mergeCell ref="C9:I9"/>
    <mergeCell ref="C10:I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A11:A18"/>
    <mergeCell ref="B12:B1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pane xSplit="2" ySplit="3" topLeftCell="C4" activePane="bottomRight" state="frozen"/>
      <selection/>
      <selection pane="topRight"/>
      <selection pane="bottomLeft"/>
      <selection pane="bottomRight" activeCell="C20" sqref="C20"/>
    </sheetView>
  </sheetViews>
  <sheetFormatPr defaultColWidth="9" defaultRowHeight="12.75"/>
  <cols>
    <col min="1" max="1" width="10.8333333333333" style="3" customWidth="1"/>
    <col min="2" max="2" width="10.8333333333333" style="4" customWidth="1"/>
    <col min="3" max="3" width="21.1" style="2" customWidth="1"/>
    <col min="4" max="4" width="3.5" style="2" customWidth="1"/>
    <col min="5" max="5" width="10.8333333333333" style="2" customWidth="1"/>
    <col min="6" max="6" width="17.0666666666667" style="2" customWidth="1"/>
    <col min="7" max="7" width="9" style="2" customWidth="1"/>
    <col min="8" max="8" width="7.35555555555556" style="2" customWidth="1"/>
    <col min="9" max="9" width="11.8333333333333" style="2" customWidth="1"/>
    <col min="10" max="10" width="24.3333333333333" style="2" customWidth="1"/>
    <col min="11" max="257" width="12" style="2" customWidth="1"/>
  </cols>
  <sheetData>
    <row r="1" ht="23" customHeight="1" spans="1:1">
      <c r="A1" s="5" t="s">
        <v>321</v>
      </c>
    </row>
    <row r="2" s="1" customFormat="1" ht="26.25" customHeight="1" spans="1:9">
      <c r="A2" s="6" t="s">
        <v>322</v>
      </c>
      <c r="B2" s="6"/>
      <c r="C2" s="6"/>
      <c r="D2" s="6"/>
      <c r="E2" s="6"/>
      <c r="F2" s="6"/>
      <c r="G2" s="6"/>
      <c r="H2" s="6"/>
      <c r="I2" s="6"/>
    </row>
    <row r="3" s="2" customFormat="1" ht="21" customHeight="1" spans="1:9">
      <c r="A3" s="7" t="s">
        <v>293</v>
      </c>
      <c r="B3" s="7"/>
      <c r="C3" s="8" t="s">
        <v>323</v>
      </c>
      <c r="D3" s="8"/>
      <c r="E3" s="8"/>
      <c r="F3" s="8"/>
      <c r="G3" s="8"/>
      <c r="H3" s="8"/>
      <c r="I3" s="8"/>
    </row>
    <row r="4" s="2" customFormat="1" ht="21" customHeight="1" spans="1:9">
      <c r="A4" s="7" t="s">
        <v>295</v>
      </c>
      <c r="B4" s="7"/>
      <c r="C4" s="8"/>
      <c r="D4" s="8"/>
      <c r="E4" s="8"/>
      <c r="F4" s="8" t="s">
        <v>296</v>
      </c>
      <c r="G4" s="8" t="s">
        <v>324</v>
      </c>
      <c r="H4" s="8"/>
      <c r="I4" s="8"/>
    </row>
    <row r="5" s="2" customFormat="1" ht="21" customHeight="1" spans="1:9">
      <c r="A5" s="9" t="s">
        <v>297</v>
      </c>
      <c r="B5" s="9"/>
      <c r="C5" s="8" t="s">
        <v>298</v>
      </c>
      <c r="D5" s="8"/>
      <c r="E5" s="8"/>
      <c r="F5" s="8"/>
      <c r="G5" s="8"/>
      <c r="H5" s="8"/>
      <c r="I5" s="8"/>
    </row>
    <row r="6" s="2" customFormat="1" ht="21" customHeight="1" spans="1:9">
      <c r="A6" s="9" t="s">
        <v>299</v>
      </c>
      <c r="B6" s="9"/>
      <c r="C6" s="10">
        <v>500</v>
      </c>
      <c r="D6" s="10"/>
      <c r="E6" s="10"/>
      <c r="F6" s="10"/>
      <c r="G6" s="10"/>
      <c r="H6" s="10"/>
      <c r="I6" s="10"/>
    </row>
    <row r="7" s="2" customFormat="1" ht="21" customHeight="1" spans="1:9">
      <c r="A7" s="9" t="s">
        <v>300</v>
      </c>
      <c r="B7" s="9"/>
      <c r="C7" s="10">
        <v>500</v>
      </c>
      <c r="D7" s="10"/>
      <c r="E7" s="10"/>
      <c r="F7" s="10"/>
      <c r="G7" s="10"/>
      <c r="H7" s="10"/>
      <c r="I7" s="10"/>
    </row>
    <row r="8" s="2" customFormat="1" ht="21" customHeight="1" spans="1:9">
      <c r="A8" s="10" t="s">
        <v>301</v>
      </c>
      <c r="B8" s="10"/>
      <c r="C8" s="10">
        <v>500</v>
      </c>
      <c r="D8" s="10"/>
      <c r="E8" s="10"/>
      <c r="F8" s="10"/>
      <c r="G8" s="10"/>
      <c r="H8" s="10"/>
      <c r="I8" s="10"/>
    </row>
    <row r="9" s="2" customFormat="1" ht="21" customHeight="1" spans="1:9">
      <c r="A9" s="9" t="s">
        <v>302</v>
      </c>
      <c r="B9" s="9"/>
      <c r="C9" s="10"/>
      <c r="D9" s="10"/>
      <c r="E9" s="10"/>
      <c r="F9" s="10"/>
      <c r="G9" s="10"/>
      <c r="H9" s="10"/>
      <c r="I9" s="10"/>
    </row>
    <row r="10" s="2" customFormat="1" ht="45" customHeight="1" spans="1:9">
      <c r="A10" s="10" t="s">
        <v>303</v>
      </c>
      <c r="B10" s="8" t="s">
        <v>304</v>
      </c>
      <c r="C10" s="9" t="s">
        <v>325</v>
      </c>
      <c r="D10" s="9"/>
      <c r="E10" s="9"/>
      <c r="F10" s="9"/>
      <c r="G10" s="9"/>
      <c r="H10" s="9"/>
      <c r="I10" s="9"/>
    </row>
    <row r="11" s="2" customFormat="1" ht="16.5" customHeight="1" spans="1:9">
      <c r="A11" s="10" t="s">
        <v>255</v>
      </c>
      <c r="B11" s="10" t="s">
        <v>256</v>
      </c>
      <c r="C11" s="8" t="s">
        <v>257</v>
      </c>
      <c r="D11" s="8"/>
      <c r="E11" s="8" t="s">
        <v>258</v>
      </c>
      <c r="F11" s="8"/>
      <c r="G11" s="10" t="s">
        <v>259</v>
      </c>
      <c r="H11" s="10"/>
      <c r="I11" s="10" t="s">
        <v>260</v>
      </c>
    </row>
    <row r="12" s="2" customFormat="1" ht="20.25" customHeight="1" spans="1:9">
      <c r="A12" s="10"/>
      <c r="B12" s="10" t="s">
        <v>306</v>
      </c>
      <c r="C12" s="10" t="s">
        <v>307</v>
      </c>
      <c r="D12" s="10"/>
      <c r="E12" s="8" t="s">
        <v>326</v>
      </c>
      <c r="F12" s="8"/>
      <c r="G12" s="9" t="s">
        <v>327</v>
      </c>
      <c r="H12" s="9"/>
      <c r="I12" s="8"/>
    </row>
    <row r="13" s="2" customFormat="1" ht="33" customHeight="1" spans="1:9">
      <c r="A13" s="10"/>
      <c r="B13" s="10"/>
      <c r="C13" s="10" t="s">
        <v>309</v>
      </c>
      <c r="D13" s="10"/>
      <c r="E13" s="8" t="s">
        <v>328</v>
      </c>
      <c r="F13" s="8"/>
      <c r="G13" s="9" t="s">
        <v>329</v>
      </c>
      <c r="H13" s="9"/>
      <c r="I13" s="8"/>
    </row>
    <row r="14" s="2" customFormat="1" ht="28" customHeight="1" spans="1:9">
      <c r="A14" s="10"/>
      <c r="B14" s="10"/>
      <c r="C14" s="10" t="s">
        <v>312</v>
      </c>
      <c r="D14" s="10"/>
      <c r="E14" s="8" t="s">
        <v>330</v>
      </c>
      <c r="F14" s="8"/>
      <c r="G14" s="9" t="s">
        <v>331</v>
      </c>
      <c r="H14" s="9"/>
      <c r="I14" s="8"/>
    </row>
    <row r="15" s="2" customFormat="1" ht="20.25" customHeight="1" spans="1:9">
      <c r="A15" s="10"/>
      <c r="B15" s="10"/>
      <c r="C15" s="10" t="s">
        <v>313</v>
      </c>
      <c r="D15" s="10"/>
      <c r="E15" s="8" t="s">
        <v>332</v>
      </c>
      <c r="F15" s="8"/>
      <c r="G15" s="11">
        <v>1</v>
      </c>
      <c r="H15" s="9"/>
      <c r="I15" s="8"/>
    </row>
    <row r="16" s="2" customFormat="1" ht="37" customHeight="1" spans="1:9">
      <c r="A16" s="10"/>
      <c r="B16" s="10"/>
      <c r="C16" s="10" t="s">
        <v>317</v>
      </c>
      <c r="D16" s="10"/>
      <c r="E16" s="8" t="s">
        <v>333</v>
      </c>
      <c r="F16" s="8"/>
      <c r="G16" s="9" t="s">
        <v>334</v>
      </c>
      <c r="H16" s="9"/>
      <c r="I16" s="8"/>
    </row>
    <row r="17" s="2" customFormat="1" ht="36" customHeight="1" spans="1:9">
      <c r="A17" s="10"/>
      <c r="B17" s="10"/>
      <c r="C17" s="10" t="s">
        <v>335</v>
      </c>
      <c r="D17" s="10"/>
      <c r="E17" s="8" t="s">
        <v>336</v>
      </c>
      <c r="F17" s="8"/>
      <c r="G17" s="9" t="s">
        <v>337</v>
      </c>
      <c r="H17" s="9"/>
      <c r="I17" s="10"/>
    </row>
    <row r="18" s="2" customFormat="1" ht="50" customHeight="1" spans="1:9">
      <c r="A18" s="10"/>
      <c r="B18" s="10"/>
      <c r="C18" s="10" t="s">
        <v>338</v>
      </c>
      <c r="D18" s="10"/>
      <c r="E18" s="8" t="s">
        <v>339</v>
      </c>
      <c r="F18" s="8"/>
      <c r="G18" s="9" t="s">
        <v>340</v>
      </c>
      <c r="H18" s="9"/>
      <c r="I18" s="8"/>
    </row>
    <row r="19" s="2" customFormat="1" ht="25.5" customHeight="1" spans="1:9">
      <c r="A19" s="10"/>
      <c r="B19" s="10" t="s">
        <v>319</v>
      </c>
      <c r="C19" s="10" t="s">
        <v>320</v>
      </c>
      <c r="D19" s="10"/>
      <c r="E19" s="8" t="s">
        <v>341</v>
      </c>
      <c r="F19" s="8"/>
      <c r="G19" s="9" t="s">
        <v>342</v>
      </c>
      <c r="H19" s="9"/>
      <c r="I19" s="8"/>
    </row>
  </sheetData>
  <mergeCells count="47">
    <mergeCell ref="A2:I2"/>
    <mergeCell ref="A3:B3"/>
    <mergeCell ref="C3:I3"/>
    <mergeCell ref="A4:B4"/>
    <mergeCell ref="C4:E4"/>
    <mergeCell ref="G4:I4"/>
    <mergeCell ref="A5:B5"/>
    <mergeCell ref="C5:I5"/>
    <mergeCell ref="A6:B6"/>
    <mergeCell ref="C6:I6"/>
    <mergeCell ref="A7:B7"/>
    <mergeCell ref="C7:I7"/>
    <mergeCell ref="A8:B8"/>
    <mergeCell ref="C8:I8"/>
    <mergeCell ref="A9:B9"/>
    <mergeCell ref="C9:I9"/>
    <mergeCell ref="C10:I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A11:A19"/>
    <mergeCell ref="B12:B15"/>
    <mergeCell ref="B16: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表1</vt:lpstr>
      <vt:lpstr>表2</vt:lpstr>
      <vt:lpstr>表3</vt:lpstr>
      <vt:lpstr>表4</vt:lpstr>
      <vt:lpstr>表5</vt:lpstr>
      <vt:lpstr>表6</vt:lpstr>
      <vt:lpstr>表7</vt:lpstr>
      <vt:lpstr>表8 </vt:lpstr>
      <vt:lpstr>表9</vt:lpstr>
      <vt:lpstr>表10</vt:lpstr>
      <vt:lpstr>表11 整体</vt:lpstr>
      <vt:lpstr>表12 项目1</vt:lpstr>
      <vt:lpstr>表13 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Shimmer</cp:lastModifiedBy>
  <dcterms:created xsi:type="dcterms:W3CDTF">2025-03-06T14:05:00Z</dcterms:created>
  <dcterms:modified xsi:type="dcterms:W3CDTF">2025-06-27T05:45:10Z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2E929892E84A4603A94C1B40934788AD_13</vt:lpwstr>
  </property>
  <property fmtid="{D5CDD505-2E9C-101B-9397-08002B2CF9AE}" pid="3" name="KSOProductBuildVer">
    <vt:lpwstr>2052-12.1.0.21541</vt:lpwstr>
  </property>
</Properties>
</file>