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firstSheet="1" activeTab="11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11" r:id="rId6"/>
    <sheet name="表7" sheetId="13" r:id="rId7"/>
    <sheet name="表8 " sheetId="23" r:id="rId8"/>
    <sheet name="表9" sheetId="14" r:id="rId9"/>
    <sheet name="表10" sheetId="15" r:id="rId10"/>
    <sheet name="表11 整体" sheetId="20" r:id="rId11"/>
    <sheet name="表12 项目1" sheetId="21" r:id="rId12"/>
  </sheets>
  <definedNames>
    <definedName name="_xlnm.Print_Titles" localSheetId="3">表4!$1:$4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<sst xmlns="http://schemas.openxmlformats.org/spreadsheetml/2006/main" count="483" uniqueCount="321">
  <si>
    <t>表1</t>
  </si>
  <si>
    <t>贵阳市花溪区阳光街道办事处2022年收支预算总表</t>
  </si>
  <si>
    <t>2022年收入</t>
  </si>
  <si>
    <t>2022年支出</t>
  </si>
  <si>
    <t>项  目</t>
  </si>
  <si>
    <t>预算数（万元）</t>
  </si>
  <si>
    <t>项目</t>
  </si>
  <si>
    <t>一、一般公共预算财政拨款收入</t>
  </si>
  <si>
    <t>一、基本支出</t>
  </si>
  <si>
    <t>二、政府性基金预算财政拨款收入</t>
  </si>
  <si>
    <t xml:space="preserve"> （一）人员经费</t>
  </si>
  <si>
    <t>三、国有资本经营预算收入</t>
  </si>
  <si>
    <t xml:space="preserve"> （二）公用经费</t>
  </si>
  <si>
    <t>四、上级补助收入</t>
  </si>
  <si>
    <t>二、项目支出</t>
  </si>
  <si>
    <t>五、事业收入</t>
  </si>
  <si>
    <t xml:space="preserve"> （一）本级资金项目支出</t>
  </si>
  <si>
    <t>六、经营收入</t>
  </si>
  <si>
    <t xml:space="preserve"> （二）上级资金项目支出</t>
  </si>
  <si>
    <t>七、附属单位上缴收入</t>
  </si>
  <si>
    <t>三、上缴上级支出</t>
  </si>
  <si>
    <t>八、其他收入</t>
  </si>
  <si>
    <t>四、事业单位经营支出</t>
  </si>
  <si>
    <t>五、对附属单位补助支出</t>
  </si>
  <si>
    <t>六、其他支出</t>
  </si>
  <si>
    <t>本年收入合计</t>
  </si>
  <si>
    <t>本年支出合计</t>
  </si>
  <si>
    <t>九、上年结转</t>
  </si>
  <si>
    <t>七、结转下年</t>
  </si>
  <si>
    <t>收入总计</t>
  </si>
  <si>
    <t>支出总计</t>
  </si>
  <si>
    <t>表2</t>
  </si>
  <si>
    <t>贵阳市花溪区阳光街道办事处2022年收入预算总表</t>
  </si>
  <si>
    <t>单位：万元</t>
  </si>
  <si>
    <t>功能分类科目</t>
  </si>
  <si>
    <t>收入合计</t>
  </si>
  <si>
    <t>一般公共预算拨款收入</t>
  </si>
  <si>
    <t>政府性基金预算拨款收入</t>
  </si>
  <si>
    <t>国有资本经营预算拨款收入</t>
  </si>
  <si>
    <t>上级补助收入</t>
  </si>
  <si>
    <t>事业收入</t>
  </si>
  <si>
    <t>经营收入</t>
  </si>
  <si>
    <t>附属单位上缴收入</t>
  </si>
  <si>
    <t>其他收入</t>
  </si>
  <si>
    <t>上年结转</t>
  </si>
  <si>
    <t>编码</t>
  </si>
  <si>
    <t>科目名称</t>
  </si>
  <si>
    <t>总计</t>
  </si>
  <si>
    <t>201</t>
  </si>
  <si>
    <t>一般公共服务支出</t>
  </si>
  <si>
    <t>20101</t>
  </si>
  <si>
    <t xml:space="preserve">   人大事务</t>
  </si>
  <si>
    <t>2010102</t>
  </si>
  <si>
    <t xml:space="preserve">     一般行政管理事务</t>
  </si>
  <si>
    <t>208</t>
  </si>
  <si>
    <t>社会保障和就业支出</t>
  </si>
  <si>
    <t>20802</t>
  </si>
  <si>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134"/>
      </rPr>
      <t>民政管理事务</t>
    </r>
  </si>
  <si>
    <t>2080208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</si>
  <si>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基层政权建设和社区治理</t>
    </r>
  </si>
  <si>
    <t>20805</t>
  </si>
  <si>
    <r>
      <rPr>
        <sz val="10"/>
        <color rgb="FF000000"/>
        <rFont val="Times New Roman"/>
        <charset val="0"/>
      </rPr>
      <t xml:space="preserve">       </t>
    </r>
    <r>
      <rPr>
        <sz val="10"/>
        <color rgb="FF000000"/>
        <rFont val="宋体"/>
        <charset val="134"/>
      </rPr>
      <t>行政事业单位养老支出</t>
    </r>
  </si>
  <si>
    <t>2080502</t>
  </si>
  <si>
    <t xml:space="preserve">     事业单位离退休</t>
  </si>
  <si>
    <t>2080505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</si>
  <si>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机关事业单位基本养老保险缴费支出</t>
    </r>
  </si>
  <si>
    <t>2080506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</si>
  <si>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机关事业单位职业年金缴费支出</t>
    </r>
  </si>
  <si>
    <t>210</t>
  </si>
  <si>
    <t>卫生健康支出</t>
  </si>
  <si>
    <t>21011</t>
  </si>
  <si>
    <r>
      <rPr>
        <sz val="10"/>
        <color rgb="FF000000"/>
        <rFont val="Times New Roman"/>
        <charset val="0"/>
      </rPr>
      <t xml:space="preserve">       </t>
    </r>
    <r>
      <rPr>
        <sz val="10"/>
        <color rgb="FF000000"/>
        <rFont val="宋体"/>
        <charset val="134"/>
      </rPr>
      <t>行政事业单位医疗</t>
    </r>
  </si>
  <si>
    <t>2101101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</si>
  <si>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行政单位医疗</t>
    </r>
  </si>
  <si>
    <t>2101102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</si>
  <si>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事业单位医疗</t>
    </r>
  </si>
  <si>
    <t>2101199</t>
  </si>
  <si>
    <r>
      <rPr>
        <sz val="10"/>
        <color rgb="FF000000"/>
        <rFont val="Times New Roman"/>
        <charset val="0"/>
      </rPr>
      <t xml:space="preserve">           </t>
    </r>
    <r>
      <rPr>
        <sz val="10"/>
        <color rgb="FF000000"/>
        <rFont val="宋体"/>
        <charset val="134"/>
      </rPr>
      <t>其他行政事业单位医疗支出</t>
    </r>
  </si>
  <si>
    <t>表3</t>
  </si>
  <si>
    <t>贵阳市花溪区阳光街道办事处2022年支出预算总表</t>
  </si>
  <si>
    <t>支出合计</t>
  </si>
  <si>
    <t>一般公共预算支出</t>
  </si>
  <si>
    <t>政府性基金预算支出</t>
  </si>
  <si>
    <t>国有资本经营预算支出</t>
  </si>
  <si>
    <t>经营支出</t>
  </si>
  <si>
    <t>上缴上级支出</t>
  </si>
  <si>
    <t>对附属单位的补助支出</t>
  </si>
  <si>
    <t>其他支出</t>
  </si>
  <si>
    <t>上年结转资金安排的支出</t>
  </si>
  <si>
    <t>小计</t>
  </si>
  <si>
    <t>基本支出</t>
  </si>
  <si>
    <t>项目支出</t>
  </si>
  <si>
    <r>
      <rPr>
        <sz val="10"/>
        <color rgb="FF000000"/>
        <rFont val="Times New Roman"/>
        <charset val="0"/>
      </rPr>
      <t xml:space="preserve">          </t>
    </r>
    <r>
      <rPr>
        <sz val="10"/>
        <color rgb="FF000000"/>
        <rFont val="宋体"/>
        <charset val="134"/>
      </rPr>
      <t>其他行政事业单位医疗支出</t>
    </r>
  </si>
  <si>
    <t>表4</t>
  </si>
  <si>
    <t>贵阳市花溪区阳光街道办事处2022年财政拨款收支总表</t>
  </si>
  <si>
    <t>收入</t>
  </si>
  <si>
    <t>支出</t>
  </si>
  <si>
    <t>合计（万元）</t>
  </si>
  <si>
    <t>一般公共预算</t>
  </si>
  <si>
    <t>政府性基金预算</t>
  </si>
  <si>
    <t>国有资本经营预算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</si>
  <si>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</si>
  <si>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</si>
  <si>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</si>
  <si>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</si>
  <si>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</si>
  <si>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</si>
  <si>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</si>
  <si>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</si>
  <si>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</si>
  <si>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</si>
  <si>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</si>
  <si>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</si>
  <si>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</si>
  <si>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</si>
  <si>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</si>
  <si>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</si>
  <si>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</si>
  <si>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</si>
  <si>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</si>
  <si>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</si>
  <si>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</si>
  <si>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</si>
  <si>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</si>
  <si>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</si>
  <si>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</si>
  <si>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</si>
  <si>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</si>
  <si>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</si>
  <si>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</si>
  <si>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</si>
  <si>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</si>
  <si>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四、上年结转</t>
  </si>
  <si>
    <t>二十九、结转下年</t>
  </si>
  <si>
    <t>表5</t>
  </si>
  <si>
    <t>贵阳市花溪区阳光街道办事处2022年一般公共预算支出表</t>
  </si>
  <si>
    <t>合计</t>
  </si>
  <si>
    <t>人员经费</t>
  </si>
  <si>
    <t>公用经费</t>
  </si>
  <si>
    <t>本级资金项目支出</t>
  </si>
  <si>
    <t>上级资金项目支出</t>
  </si>
  <si>
    <t>表6</t>
  </si>
  <si>
    <t>贵阳市花溪区阳光街道办事处2022年一般公共预算基本支出表（按部门预算经济科目）</t>
  </si>
  <si>
    <t>部门经济分类科目</t>
  </si>
  <si>
    <t>类</t>
  </si>
  <si>
    <t>款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</si>
  <si>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</si>
  <si>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</si>
  <si>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</si>
  <si>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</si>
  <si>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</si>
  <si>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</si>
  <si>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</si>
  <si>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</si>
  <si>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</si>
  <si>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</si>
  <si>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</si>
  <si>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</si>
  <si>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</si>
  <si>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</si>
  <si>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</si>
  <si>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</si>
  <si>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</si>
  <si>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</si>
  <si>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</si>
  <si>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</si>
  <si>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>其他工资福利支出</t>
  </si>
  <si>
    <t>商品和服务支出</t>
  </si>
  <si>
    <t>30201</t>
  </si>
  <si>
    <t xml:space="preserve">  办公费</t>
  </si>
  <si>
    <t>30206</t>
  </si>
  <si>
    <t xml:space="preserve">  电费</t>
  </si>
  <si>
    <t>30207</t>
  </si>
  <si>
    <t xml:space="preserve">  邮电费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</si>
  <si>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</si>
  <si>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</si>
  <si>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</si>
  <si>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</si>
  <si>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</si>
  <si>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</si>
  <si>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</si>
  <si>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</si>
  <si>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</si>
  <si>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</si>
  <si>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</si>
  <si>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</si>
  <si>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</si>
  <si>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</si>
  <si>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</si>
  <si>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表7</t>
  </si>
  <si>
    <t>贵阳市花溪区阳光街道办事处2022年一般公共预算基本支出表（按政府预算经济分类科目）</t>
  </si>
  <si>
    <t>政府经济分类科目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</si>
  <si>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</si>
  <si>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</si>
  <si>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</si>
  <si>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</si>
  <si>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</si>
  <si>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50103</t>
  </si>
  <si>
    <t>50199</t>
  </si>
  <si>
    <t xml:space="preserve">  其他工资福利支出</t>
  </si>
  <si>
    <t>机关商品和服务支出</t>
  </si>
  <si>
    <t>50201</t>
  </si>
  <si>
    <t>50203</t>
  </si>
  <si>
    <t xml:space="preserve">  培训费</t>
  </si>
  <si>
    <t>50208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</si>
  <si>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</si>
  <si>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</si>
  <si>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</si>
  <si>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</si>
  <si>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</si>
  <si>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</si>
  <si>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50901</t>
  </si>
  <si>
    <t xml:space="preserve">  社会福利和救助</t>
  </si>
  <si>
    <t>50905</t>
  </si>
  <si>
    <t xml:space="preserve">  离退休费</t>
  </si>
  <si>
    <t>50999</t>
  </si>
  <si>
    <t xml:space="preserve">  其他对个人和家庭补助</t>
  </si>
  <si>
    <t>表8</t>
  </si>
  <si>
    <t>贵阳市花溪区阳光街道办事处2022年一般公共预算“三公”经费支出表</t>
  </si>
  <si>
    <r>
      <rPr>
        <sz val="11"/>
        <color rgb="FF000000"/>
        <rFont val="Times New Roman"/>
        <charset val="0"/>
      </rPr>
      <t>2022</t>
    </r>
    <r>
      <rPr>
        <sz val="11"/>
        <color rgb="FF000000"/>
        <rFont val="宋体"/>
        <charset val="134"/>
      </rPr>
      <t>年初预算数（万元）</t>
    </r>
  </si>
  <si>
    <r>
      <rPr>
        <sz val="11"/>
        <color rgb="FF000000"/>
        <rFont val="Times New Roman"/>
        <charset val="0"/>
      </rPr>
      <t>2021</t>
    </r>
    <r>
      <rPr>
        <sz val="11"/>
        <color rgb="FF000000"/>
        <rFont val="宋体"/>
        <charset val="134"/>
      </rPr>
      <t>年初预算数（万元）</t>
    </r>
  </si>
  <si>
    <r>
      <rPr>
        <sz val="11"/>
        <color rgb="FF000000"/>
        <rFont val="Times New Roman"/>
        <charset val="0"/>
      </rPr>
      <t>2022</t>
    </r>
    <r>
      <rPr>
        <sz val="11"/>
        <color rgb="FF000000"/>
        <rFont val="宋体"/>
        <charset val="134"/>
      </rPr>
      <t>年与上年预算数相比增减变化比率（</t>
    </r>
    <r>
      <rPr>
        <sz val="11"/>
        <color rgb="FF000000"/>
        <rFont val="Times New Roman"/>
        <charset val="0"/>
      </rPr>
      <t>%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</si>
  <si>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Times New Roman"/>
        <charset val="0"/>
      </rPr>
      <t>2022</t>
    </r>
    <r>
      <rPr>
        <sz val="11"/>
        <color rgb="FF000000"/>
        <rFont val="宋体"/>
        <charset val="134"/>
      </rPr>
      <t>年与上年预算数相比增减变化原因</t>
    </r>
  </si>
  <si>
    <r>
      <rPr>
        <sz val="11"/>
        <color rgb="FF000000"/>
        <rFont val="Times New Roman"/>
        <charset val="0"/>
      </rPr>
      <t>2022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0"/>
      </rPr>
      <t>“</t>
    </r>
    <r>
      <rPr>
        <sz val="11"/>
        <color rgb="FF000000"/>
        <rFont val="宋体"/>
        <charset val="134"/>
      </rPr>
      <t>三公</t>
    </r>
    <r>
      <rPr>
        <sz val="11"/>
        <color rgb="FF000000"/>
        <rFont val="Times New Roman"/>
        <charset val="0"/>
      </rPr>
      <t>”</t>
    </r>
    <r>
      <rPr>
        <sz val="11"/>
        <color rgb="FF000000"/>
        <rFont val="宋体"/>
        <charset val="134"/>
      </rPr>
      <t>经费支出占一般公共预算支出的比重（</t>
    </r>
    <r>
      <rPr>
        <sz val="11"/>
        <color rgb="FF000000"/>
        <rFont val="Times New Roman"/>
        <charset val="0"/>
      </rPr>
      <t>%</t>
    </r>
    <r>
      <rPr>
        <sz val="11"/>
        <color rgb="FF000000"/>
        <rFont val="宋体"/>
        <charset val="134"/>
      </rPr>
      <t>）</t>
    </r>
  </si>
  <si>
    <t>备注</t>
  </si>
  <si>
    <t>一、 因公出国（境）费</t>
  </si>
  <si>
    <t>-</t>
  </si>
  <si>
    <t>二、公务接待费</t>
  </si>
  <si>
    <t>三、公务车购置及运行维护费</t>
  </si>
  <si>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、公务用车运行维护费</t>
    </r>
  </si>
  <si>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134"/>
      </rPr>
      <t>、公务用车购置费</t>
    </r>
  </si>
  <si>
    <t>表9</t>
  </si>
  <si>
    <t>贵阳市花溪区阳光街道办事处2022年政府性基金预算支出表</t>
  </si>
  <si>
    <t>本表没有发生数</t>
  </si>
  <si>
    <t>表10</t>
  </si>
  <si>
    <t>贵阳市花溪区阳光街道办事处2022年国有资本经营预算支出表</t>
  </si>
  <si>
    <t>表11</t>
  </si>
  <si>
    <t>贵阳市花溪区阳光街道办事处2022年部门整体支出绩效目标批复表</t>
  </si>
  <si>
    <t>部门（单位）名称</t>
  </si>
  <si>
    <t>贵阳市花溪区阳光街道办事处</t>
  </si>
  <si>
    <t>填报日期：2022.1.20</t>
  </si>
  <si>
    <t>部门（单位）总体资金情况(万元)：</t>
  </si>
  <si>
    <t>资金总额：</t>
  </si>
  <si>
    <t>其他</t>
  </si>
  <si>
    <t xml:space="preserve"> 部门职能概述</t>
  </si>
  <si>
    <t>党政办公室：主要承担党工委、办事处交办的各项日常工作,负责纪检监察、组织人事、人民武装、工青妇等群团的各方面综合协调、服务和督使检查工作;负责文秘、信访、档案、财务和机关后勤等工作;负责承担本单位网上名称管理工作。党建服务中心：负责面向广大党员、基层干部、入党积极分子和群众,积极开展党务政策咨询、办理党内有关业务、传播党建理论知识、提供党员活动场所、帮扶生活困难党员群众、组织党员志愿者服务,受理反映社情民意.推进区域化党建工作等八大类服务活动。同时,负责辖区科教文体方西服务性工作,促进精神文明建设。具体承担思想政治教育科技、文化宣传、远程教育、信息、图书阅览、文艺活动组织、民族民间文化艺术遗产收集整理与保护、群众性体育活动组织等任务,负责承担本单位网上名称管理工作。社事服务中心：负责劳动力资源登记管理、就业技能培训协助开展劳动抗法检查、企业退休人员社会化管理服务、居(村)民最低生活保障、社会救助、医疗卫生和康养事业发展、医疗保障等方西的综合服务工作，负责承担本单位网上名称管理工作。综治服务中心：主要负责贯彻执行上级有关社会治安综合治理、维护稳定和平安建设的方针、政策和总体部署。具体承担辖区治安形势研判报告、大数据治理、社会不稳定因素和矛盾纠纷排查调处、重大矛盾纠纷和各类突发性事件的协调处置、指导督促辖区社会治安防控措施落实等工作,并协助相关部门做好禁毒、流动人口和出租屋管理服务、预防青少年违法犯罪、社区矫正、房屋租赁备案登记、保安行业指导刑释解教人员安置帮教、校园周边环境整治,打假打传、国家安全人民防线建设和反邪教等工作;履行网格化服务管理的指挥调度处置和“社会和云”平台建设职能,负责安全生产、应急管理等基层社会治理综合服务，负责承担本单位网上名称管理工作。优化营商环境服务中心：主要负责贯彻落实党中央、国务院和省,市区关于加强和优化营商环境建设的方针政策、法律法规;根据营商环境建设要求,拟订街道产业发展和营商环境建设工作规划和工作计划,协调与促进营商环境建设工作;协助行政主管部门受理破坏营商环境的相关投诉、举报,配合有关部门或执法机构对营商环境开展访查评价和规范整治。协助做好相关经济数据统计、扶贫开发、城市管理、环境卫生村镇建设等服务工作，负责辖区范围内统计的相关工作，负责承担本单位网上名称管理工作。退役军人服务站：负责协调落实就业创业、优抚帮扶、权益保障、数据信息采集等有关政策措施;协助好辖区内单位退役军人组织关系转接移交工作,退役军人党员摸排登记工作,协助基层党组织做好党员教育管理服务工作;协助儆好退役军人和其他优抚对象来访接待、来信办理、网上信访和电话信访,上级领导、部门交办的信访事项,落实信访事项首办责任,依法及时就地化解矛盾问题,开展心理疏导、法律服务等工作;搭建政策咨询、沟通联系、学习交流等平台、多渠道筹措资金,针对性、常态化开展精准帮扶援助、化解矛盾和思想稳定工作,把党和政府的关怀温暖传递给每一个返役军人和共他优抚对象;全面摸消、动态掌握、及时报告有关政策落实、工作开展,以及辖区内退役军人和其他优抚对象思想状况、家庭生活情况;当好退役军人的服务员、宣传员、信息员、联络员,就近听取诉求,突出面对面、个性化、一对一服务,主动登门入户宣讲政策、解决问题,送立功喜报、悬挂光荣牌等;结合“八一”、春节等节日,以及退役军人和其他优抚对象出现重大变故等情况,及时开展走访慰问;退役军人和其他优抚对象死亡的,可以适当形式表示悼念,抚慰直系亲属等,体现党和政府及退役军人事务部门的人文关怀温情。</t>
  </si>
  <si>
    <t xml:space="preserve"> 部门绩效目标</t>
  </si>
  <si>
    <t>贯彻执行党和国家有关方针、政策、法律、法规和上级党委、政府的决定、决议、命令；不折不扣执行新一轮财政体制，做好疫情防控、创文整改攻坚、安全、维稳工作经费保障；做好本区域的经济建设、政治建设、文化建设、社会建设等工作。</t>
  </si>
  <si>
    <t xml:space="preserve"> 部门绩效分目标</t>
  </si>
  <si>
    <t>目标1：全力以赴确保完成各项经济指标，壮大实体经济。
目标2：持续推进辖区项目建设，达到“六保”“六稳”。
目标3：抓机制建设，推广“三感社区”创建成效。
目标4：聚焦绿色发展，在厚植生态优势上取得实效。
目标5：促进产业转型升级，实现经济结构优化发展。
目标6：加大力度发展城市综合体建设，实现现代服务业发展。
目标7：深入推进“放管服”改革，优化营商环境。
目标8：持续巩固提升文明创建成果。</t>
  </si>
  <si>
    <t xml:space="preserve"> 部门绩效目标阶段性计划</t>
  </si>
  <si>
    <t xml:space="preserve">（ 1  ）月至（ 6  ）：完成整体绩效目标50%
（ 6  ）月至（ 9  ）：完成整体绩效目标30%
（ 9  ）月至（ 12 ）：进行预算调整，结合预算年度实际情况补充完善部门绩效计划，完成整体绩效目标20%
</t>
  </si>
  <si>
    <t>绩效指标</t>
  </si>
  <si>
    <t>一级指标</t>
  </si>
  <si>
    <t>二级指标</t>
  </si>
  <si>
    <t>三级指标</t>
  </si>
  <si>
    <t>指标值</t>
  </si>
  <si>
    <t>说明</t>
  </si>
  <si>
    <t>产出</t>
  </si>
  <si>
    <t>数量</t>
  </si>
  <si>
    <t>实际完成率</t>
  </si>
  <si>
    <t>……</t>
  </si>
  <si>
    <t>质量</t>
  </si>
  <si>
    <t>预算执行率</t>
  </si>
  <si>
    <t>资金分配合理性</t>
  </si>
  <si>
    <t>合理</t>
  </si>
  <si>
    <t>时效</t>
  </si>
  <si>
    <t>资金到位率</t>
  </si>
  <si>
    <t>成本</t>
  </si>
  <si>
    <t>政府采购成本控制率</t>
  </si>
  <si>
    <t>效益</t>
  </si>
  <si>
    <t>经济效益</t>
  </si>
  <si>
    <t>经济效益1</t>
  </si>
  <si>
    <t>社会效益</t>
  </si>
  <si>
    <t>重点工作办结率</t>
  </si>
  <si>
    <t>社会反映度</t>
  </si>
  <si>
    <t>满意</t>
  </si>
  <si>
    <t>生态效益</t>
  </si>
  <si>
    <t>生态效益1</t>
  </si>
  <si>
    <t>可持续影响</t>
  </si>
  <si>
    <t>履职效益</t>
  </si>
  <si>
    <t>持续提高</t>
  </si>
  <si>
    <t>满意度</t>
  </si>
  <si>
    <t>服务对象
满意度</t>
  </si>
  <si>
    <t>辖区居民满意度满意度</t>
  </si>
  <si>
    <t>其他1</t>
  </si>
  <si>
    <t>其他说明的问题</t>
  </si>
  <si>
    <t>表12</t>
  </si>
  <si>
    <t>贵阳市花溪区阳光街道办事处2022年项目支出绩效目标批复表（项目一）</t>
  </si>
  <si>
    <t>项目名称</t>
  </si>
  <si>
    <t>专项工作经费</t>
  </si>
  <si>
    <t>主管部门及代码</t>
  </si>
  <si>
    <t>贵阳市花溪区阳光街道办本级</t>
  </si>
  <si>
    <t>实施单位</t>
  </si>
  <si>
    <t>资金来源</t>
  </si>
  <si>
    <t>年度资金情况</t>
  </si>
  <si>
    <t>资金总额（万元）</t>
  </si>
  <si>
    <t xml:space="preserve"> 财政资金</t>
  </si>
  <si>
    <t xml:space="preserve"> 其中：本级安排</t>
  </si>
  <si>
    <t xml:space="preserve"> 其他资金</t>
  </si>
  <si>
    <t>年度绩效目标</t>
  </si>
  <si>
    <t>总目标</t>
  </si>
  <si>
    <t>目标概述：贯彻执行党和国家有关方针、政策、法律、法规和上级党委、政府的决定、决议、命令；不折不扣执行新一轮财政体制，做好疫情防控、创文整改攻坚、安全、维稳工作经费保障；做好本区域的经济建设、政治建设、文化建设、社会建设等工作。</t>
  </si>
  <si>
    <t>产出指标</t>
  </si>
  <si>
    <t>数量指标</t>
  </si>
  <si>
    <t>…</t>
  </si>
  <si>
    <t>质量指标</t>
  </si>
  <si>
    <t>预算编制科学性</t>
  </si>
  <si>
    <t>时效指标</t>
  </si>
  <si>
    <t>完成及时性</t>
  </si>
  <si>
    <t>时效2</t>
  </si>
  <si>
    <t>成本指标</t>
  </si>
  <si>
    <t>成本节约率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</si>
  <si>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</si>
  <si>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</si>
  <si>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</si>
  <si>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</si>
  <si>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</si>
  <si>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</si>
  <si>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</si>
  <si>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显著提高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</si>
</sst>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.00_);[Red]\(0.00\)"/>
    <numFmt numFmtId="178" formatCode="0.00_ "/>
    <numFmt numFmtId="179" formatCode="[$-10804]#,##0.00#;\(\-#,##0.00#\);\ "/>
  </numFmts>
  <fonts count="44">
    <font>
      <sz val="10"/>
      <color rgb="FF000000"/>
      <name val="Times New Roman"/>
      <charset val="0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0"/>
    </font>
    <font>
      <u/>
      <sz val="16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b/>
      <sz val="10"/>
      <color rgb="FF0066CC"/>
      <name val="宋体"/>
      <charset val="134"/>
    </font>
    <font>
      <b/>
      <sz val="10"/>
      <color rgb="FF0066CC"/>
      <name val="Times New Roman"/>
      <charset val="0"/>
    </font>
    <font>
      <sz val="10"/>
      <color rgb="FF000000"/>
      <name val="Arial"/>
      <charset val="0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6"/>
      <color rgb="FF000000"/>
      <name val="Times New Roman"/>
      <charset val="0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0"/>
    </font>
    <font>
      <sz val="12"/>
      <color rgb="FF00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top" wrapText="1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right" vertical="center"/>
    </xf>
    <xf numFmtId="10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5" fillId="0" borderId="0" xfId="0" applyFont="1" applyAlignment="1"/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49" fontId="8" fillId="2" borderId="9" xfId="0" applyNumberFormat="1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78" fontId="8" fillId="2" borderId="9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9" fontId="17" fillId="0" borderId="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76" fontId="0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/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79" fontId="2" fillId="0" borderId="1" xfId="0" applyNumberFormat="1" applyFont="1" applyBorder="1" applyAlignment="1" applyProtection="1">
      <alignment horizontal="left" vertical="center" wrapText="1"/>
      <protection locked="0"/>
    </xf>
    <xf numFmtId="179" fontId="2" fillId="0" borderId="1" xfId="0" applyNumberFormat="1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6" fontId="22" fillId="0" borderId="3" xfId="0" applyNumberFormat="1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6" fontId="22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22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0" fontId="2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3.1" outlineLevelCol="3"/>
  <cols>
    <col min="1" max="1" width="45.8285714285714" style="28" customWidth="1"/>
    <col min="2" max="2" width="25.8285714285714" style="28" customWidth="1"/>
    <col min="3" max="3" width="45.8285714285714" style="28" customWidth="1"/>
    <col min="4" max="4" width="25.8285714285714" style="28" customWidth="1"/>
    <col min="5" max="5" width="11" style="28" customWidth="1"/>
    <col min="6" max="257" width="9.33333333333333" style="28" customWidth="1"/>
  </cols>
  <sheetData>
    <row r="1" ht="20.25" spans="1:1">
      <c r="A1" s="5" t="s">
        <v>0</v>
      </c>
    </row>
    <row r="2" ht="20.25" spans="1:4">
      <c r="A2" s="31" t="s">
        <v>1</v>
      </c>
      <c r="B2" s="31"/>
      <c r="C2" s="31"/>
      <c r="D2" s="31"/>
    </row>
    <row r="3" s="27" customFormat="1" ht="20" customHeight="1" spans="1:4">
      <c r="A3" s="130" t="s">
        <v>2</v>
      </c>
      <c r="B3" s="130"/>
      <c r="C3" s="130" t="s">
        <v>3</v>
      </c>
      <c r="D3" s="130"/>
    </row>
    <row r="4" s="27" customFormat="1" ht="20" customHeight="1" spans="1:4">
      <c r="A4" s="130" t="s">
        <v>4</v>
      </c>
      <c r="B4" s="130" t="s">
        <v>5</v>
      </c>
      <c r="C4" s="130" t="s">
        <v>6</v>
      </c>
      <c r="D4" s="130" t="s">
        <v>5</v>
      </c>
    </row>
    <row r="5" s="27" customFormat="1" ht="20" customHeight="1" spans="1:4">
      <c r="A5" s="148" t="s">
        <v>7</v>
      </c>
      <c r="B5" s="149">
        <v>1629.99</v>
      </c>
      <c r="C5" s="148" t="s">
        <v>8</v>
      </c>
      <c r="D5" s="149">
        <f>D6+D7</f>
        <v>1549.5</v>
      </c>
    </row>
    <row r="6" ht="20" customHeight="1" spans="1:4">
      <c r="A6" s="148" t="s">
        <v>9</v>
      </c>
      <c r="B6" s="149">
        <v>0</v>
      </c>
      <c r="C6" s="150" t="s">
        <v>10</v>
      </c>
      <c r="D6" s="149">
        <v>1479.46</v>
      </c>
    </row>
    <row r="7" ht="20" customHeight="1" spans="1:4">
      <c r="A7" s="148" t="s">
        <v>11</v>
      </c>
      <c r="B7" s="149">
        <v>0</v>
      </c>
      <c r="C7" s="150" t="s">
        <v>12</v>
      </c>
      <c r="D7" s="149">
        <v>70.04</v>
      </c>
    </row>
    <row r="8" ht="20" customHeight="1" spans="1:4">
      <c r="A8" s="148" t="s">
        <v>13</v>
      </c>
      <c r="B8" s="149">
        <v>0</v>
      </c>
      <c r="C8" s="148" t="s">
        <v>14</v>
      </c>
      <c r="D8" s="149">
        <f>D9</f>
        <v>80.49</v>
      </c>
    </row>
    <row r="9" ht="20" customHeight="1" spans="1:4">
      <c r="A9" s="148" t="s">
        <v>15</v>
      </c>
      <c r="B9" s="149">
        <v>0</v>
      </c>
      <c r="C9" s="150" t="s">
        <v>16</v>
      </c>
      <c r="D9" s="149">
        <v>80.49</v>
      </c>
    </row>
    <row r="10" ht="20" customHeight="1" spans="1:4">
      <c r="A10" s="148" t="s">
        <v>17</v>
      </c>
      <c r="B10" s="149">
        <v>0</v>
      </c>
      <c r="C10" s="150" t="s">
        <v>18</v>
      </c>
      <c r="D10" s="149">
        <v>0</v>
      </c>
    </row>
    <row r="11" ht="20" customHeight="1" spans="1:4">
      <c r="A11" s="151" t="s">
        <v>19</v>
      </c>
      <c r="B11" s="149"/>
      <c r="C11" s="148" t="s">
        <v>20</v>
      </c>
      <c r="D11" s="149">
        <v>0</v>
      </c>
    </row>
    <row r="12" ht="20" customHeight="1" spans="1:4">
      <c r="A12" s="151" t="s">
        <v>21</v>
      </c>
      <c r="B12" s="149"/>
      <c r="C12" s="148" t="s">
        <v>22</v>
      </c>
      <c r="D12" s="149">
        <v>0</v>
      </c>
    </row>
    <row r="13" ht="20" customHeight="1" spans="1:4">
      <c r="A13" s="151"/>
      <c r="B13" s="149"/>
      <c r="C13" s="148" t="s">
        <v>23</v>
      </c>
      <c r="D13" s="149">
        <v>0</v>
      </c>
    </row>
    <row r="14" ht="20" customHeight="1" spans="1:4">
      <c r="A14" s="151"/>
      <c r="B14" s="149"/>
      <c r="C14" s="148" t="s">
        <v>24</v>
      </c>
      <c r="D14" s="149">
        <v>0</v>
      </c>
    </row>
    <row r="15" ht="20" customHeight="1" spans="1:4">
      <c r="A15" s="152"/>
      <c r="B15" s="149"/>
      <c r="C15" s="153"/>
      <c r="D15" s="154"/>
    </row>
    <row r="16" ht="20" customHeight="1" spans="1:4">
      <c r="A16" s="152"/>
      <c r="B16" s="149"/>
      <c r="C16" s="153"/>
      <c r="D16" s="154"/>
    </row>
    <row r="17" ht="20" customHeight="1" spans="1:4">
      <c r="A17" s="152"/>
      <c r="B17" s="149"/>
      <c r="C17" s="148"/>
      <c r="D17" s="154"/>
    </row>
    <row r="18" ht="20" customHeight="1" spans="1:4">
      <c r="A18" s="152" t="s">
        <v>25</v>
      </c>
      <c r="B18" s="149">
        <f>SUM(B5:B17)</f>
        <v>1629.99</v>
      </c>
      <c r="C18" s="148" t="s">
        <v>26</v>
      </c>
      <c r="D18" s="154">
        <f>D5+D8</f>
        <v>1629.99</v>
      </c>
    </row>
    <row r="19" ht="20" customHeight="1" spans="1:4">
      <c r="A19" s="152" t="s">
        <v>27</v>
      </c>
      <c r="B19" s="149"/>
      <c r="C19" s="148" t="s">
        <v>28</v>
      </c>
      <c r="D19" s="154"/>
    </row>
    <row r="20" s="28" customFormat="1" ht="20" customHeight="1" spans="1:4">
      <c r="A20" s="153"/>
      <c r="C20" s="155"/>
      <c r="D20" s="154"/>
    </row>
    <row r="21" s="27" customFormat="1" ht="20" customHeight="1" spans="1:4">
      <c r="A21" s="128" t="s">
        <v>29</v>
      </c>
      <c r="B21" s="149">
        <f>B18+B190</f>
        <v>1629.99</v>
      </c>
      <c r="C21" s="128" t="s">
        <v>30</v>
      </c>
      <c r="D21" s="154">
        <f>D18+D19</f>
        <v>1629.99</v>
      </c>
    </row>
    <row r="22" spans="1:1">
      <c r="A22" s="156"/>
    </row>
  </sheetData>
  <mergeCells count="3">
    <mergeCell ref="A2:D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1"/>
  <cols>
    <col min="1" max="1" width="10.8285714285714" style="134" customWidth="1"/>
    <col min="2" max="2" width="35.8285714285714" style="134" customWidth="1"/>
    <col min="3" max="3" width="11.8285714285714" style="134" customWidth="1"/>
    <col min="4" max="6" width="11.8285714285714" style="135" customWidth="1"/>
    <col min="7" max="11" width="11.8285714285714" style="56" customWidth="1"/>
    <col min="12" max="12" width="11.8285714285714" style="134" customWidth="1"/>
    <col min="13" max="257" width="9.33333333333333" style="134" customWidth="1"/>
  </cols>
  <sheetData>
    <row r="1" ht="20.25" spans="1:2">
      <c r="A1" s="5" t="s">
        <v>31</v>
      </c>
      <c r="B1" s="48"/>
    </row>
    <row r="2" ht="20.25" spans="1:12">
      <c r="A2" s="136" t="s">
        <v>32</v>
      </c>
      <c r="B2" s="136"/>
      <c r="C2" s="136"/>
      <c r="D2" s="136"/>
      <c r="E2" s="136"/>
      <c r="F2" s="136"/>
      <c r="G2" s="31"/>
      <c r="H2" s="31"/>
      <c r="I2" s="31"/>
      <c r="J2" s="31"/>
      <c r="K2" s="31"/>
      <c r="L2" s="136"/>
    </row>
    <row r="3" spans="1:12">
      <c r="A3" s="138"/>
      <c r="B3" s="138"/>
      <c r="C3" s="138"/>
      <c r="D3" s="137"/>
      <c r="E3" s="137"/>
      <c r="F3" s="137"/>
      <c r="G3" s="145"/>
      <c r="H3" s="145"/>
      <c r="I3" s="145"/>
      <c r="J3" s="145"/>
      <c r="K3" s="145" t="s">
        <v>33</v>
      </c>
      <c r="L3" s="143"/>
    </row>
    <row r="4" s="30" customFormat="1" ht="25" customHeight="1" spans="1:12">
      <c r="A4" s="36" t="s">
        <v>34</v>
      </c>
      <c r="B4" s="37"/>
      <c r="C4" s="36" t="s">
        <v>35</v>
      </c>
      <c r="D4" s="36" t="s">
        <v>36</v>
      </c>
      <c r="E4" s="36" t="s">
        <v>37</v>
      </c>
      <c r="F4" s="36" t="s">
        <v>38</v>
      </c>
      <c r="G4" s="36" t="s">
        <v>39</v>
      </c>
      <c r="H4" s="36" t="s">
        <v>40</v>
      </c>
      <c r="I4" s="36" t="s">
        <v>41</v>
      </c>
      <c r="J4" s="146" t="s">
        <v>42</v>
      </c>
      <c r="K4" s="36" t="s">
        <v>43</v>
      </c>
      <c r="L4" s="36" t="s">
        <v>44</v>
      </c>
    </row>
    <row r="5" s="30" customFormat="1" ht="25" customHeight="1" spans="1:12">
      <c r="A5" s="36" t="s">
        <v>45</v>
      </c>
      <c r="B5" s="39" t="s">
        <v>46</v>
      </c>
      <c r="C5" s="37"/>
      <c r="D5" s="36"/>
      <c r="E5" s="36"/>
      <c r="F5" s="36"/>
      <c r="G5" s="36"/>
      <c r="H5" s="36"/>
      <c r="I5" s="36"/>
      <c r="J5" s="147"/>
      <c r="K5" s="36"/>
      <c r="L5" s="36"/>
    </row>
    <row r="6" s="28" customFormat="1" ht="25" customHeight="1" spans="1:12">
      <c r="A6" s="139" t="s">
        <v>47</v>
      </c>
      <c r="B6" s="141"/>
      <c r="C6" s="44">
        <f t="shared" ref="C6:C21" si="0">SUM(D6:L6)</f>
        <v>1629.99</v>
      </c>
      <c r="D6" s="44">
        <f>D7+D10+D17</f>
        <v>1629.99</v>
      </c>
      <c r="E6" s="44">
        <f>SUM(E7:E17)/3</f>
        <v>0</v>
      </c>
      <c r="F6" s="44">
        <f>SUM(F7:F17)/3</f>
        <v>0</v>
      </c>
      <c r="G6" s="44">
        <f>SUM(G7:G17)/3</f>
        <v>0</v>
      </c>
      <c r="H6" s="44">
        <f>SUM(H7:H17)/3</f>
        <v>0</v>
      </c>
      <c r="I6" s="44">
        <f>SUM(I7:I17)/3</f>
        <v>0</v>
      </c>
      <c r="J6" s="44"/>
      <c r="K6" s="44">
        <f>SUM(K7:K17)/3</f>
        <v>0</v>
      </c>
      <c r="L6" s="44">
        <f>SUM(L7:L17)/3</f>
        <v>0</v>
      </c>
    </row>
    <row r="7" s="28" customFormat="1" ht="25" customHeight="1" spans="1:12">
      <c r="A7" s="112" t="s">
        <v>48</v>
      </c>
      <c r="B7" s="45" t="s">
        <v>49</v>
      </c>
      <c r="C7" s="44">
        <f t="shared" si="0"/>
        <v>2</v>
      </c>
      <c r="D7" s="44">
        <f>D8</f>
        <v>2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/>
      <c r="K7" s="44">
        <v>0</v>
      </c>
      <c r="L7" s="44">
        <v>0</v>
      </c>
    </row>
    <row r="8" s="28" customFormat="1" ht="25" customHeight="1" spans="1:12">
      <c r="A8" s="112" t="s">
        <v>50</v>
      </c>
      <c r="B8" s="45" t="s">
        <v>51</v>
      </c>
      <c r="C8" s="44">
        <f t="shared" si="0"/>
        <v>2</v>
      </c>
      <c r="D8" s="44">
        <f>D9</f>
        <v>2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/>
      <c r="K8" s="44">
        <v>0</v>
      </c>
      <c r="L8" s="44">
        <v>0</v>
      </c>
    </row>
    <row r="9" s="28" customFormat="1" ht="25" customHeight="1" spans="1:12">
      <c r="A9" s="112" t="s">
        <v>52</v>
      </c>
      <c r="B9" s="113" t="s">
        <v>53</v>
      </c>
      <c r="C9" s="44">
        <f t="shared" si="0"/>
        <v>2</v>
      </c>
      <c r="D9" s="44">
        <v>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/>
      <c r="K9" s="44">
        <v>0</v>
      </c>
      <c r="L9" s="44">
        <v>0</v>
      </c>
    </row>
    <row r="10" s="28" customFormat="1" ht="25" customHeight="1" spans="1:12">
      <c r="A10" s="112" t="s">
        <v>54</v>
      </c>
      <c r="B10" s="52" t="s">
        <v>55</v>
      </c>
      <c r="C10" s="44">
        <f t="shared" si="0"/>
        <v>1589.19</v>
      </c>
      <c r="D10" s="44">
        <f>D11+D13</f>
        <v>1589.19</v>
      </c>
      <c r="E10" s="44"/>
      <c r="F10" s="44"/>
      <c r="G10" s="44"/>
      <c r="H10" s="44"/>
      <c r="I10" s="44"/>
      <c r="J10" s="44"/>
      <c r="K10" s="44"/>
      <c r="L10" s="44"/>
    </row>
    <row r="11" s="28" customFormat="1" ht="25" customHeight="1" spans="1:12">
      <c r="A11" s="112" t="s">
        <v>56</v>
      </c>
      <c r="B11" s="112" t="s">
        <v>57</v>
      </c>
      <c r="C11" s="44">
        <f t="shared" si="0"/>
        <v>1508.55</v>
      </c>
      <c r="D11" s="44">
        <f>D12</f>
        <v>1508.55</v>
      </c>
      <c r="E11" s="44"/>
      <c r="F11" s="44"/>
      <c r="G11" s="44"/>
      <c r="H11" s="44"/>
      <c r="I11" s="44"/>
      <c r="J11" s="44"/>
      <c r="K11" s="44"/>
      <c r="L11" s="44"/>
    </row>
    <row r="12" s="28" customFormat="1" ht="25" customHeight="1" spans="1:12">
      <c r="A12" s="112" t="s">
        <v>58</v>
      </c>
      <c r="B12" s="112" t="s">
        <v>59</v>
      </c>
      <c r="C12" s="44">
        <f t="shared" si="0"/>
        <v>1508.55</v>
      </c>
      <c r="D12" s="44">
        <v>1508.55</v>
      </c>
      <c r="E12" s="44"/>
      <c r="F12" s="44"/>
      <c r="G12" s="44"/>
      <c r="H12" s="44"/>
      <c r="I12" s="44"/>
      <c r="J12" s="44"/>
      <c r="K12" s="44"/>
      <c r="L12" s="44"/>
    </row>
    <row r="13" s="28" customFormat="1" ht="25" customHeight="1" spans="1:12">
      <c r="A13" s="112" t="s">
        <v>60</v>
      </c>
      <c r="B13" s="112" t="s">
        <v>61</v>
      </c>
      <c r="C13" s="44">
        <f t="shared" si="0"/>
        <v>80.64</v>
      </c>
      <c r="D13" s="44">
        <f>SUM(D14:D16)</f>
        <v>80.64</v>
      </c>
      <c r="E13" s="44"/>
      <c r="F13" s="44"/>
      <c r="G13" s="44"/>
      <c r="H13" s="44"/>
      <c r="I13" s="44"/>
      <c r="J13" s="44"/>
      <c r="K13" s="44"/>
      <c r="L13" s="44"/>
    </row>
    <row r="14" s="28" customFormat="1" ht="25" customHeight="1" spans="1:12">
      <c r="A14" s="112" t="s">
        <v>62</v>
      </c>
      <c r="B14" s="45" t="s">
        <v>63</v>
      </c>
      <c r="C14" s="44">
        <f t="shared" si="0"/>
        <v>43.56</v>
      </c>
      <c r="D14" s="44">
        <v>43.56</v>
      </c>
      <c r="E14" s="44"/>
      <c r="F14" s="44"/>
      <c r="G14" s="44"/>
      <c r="H14" s="44"/>
      <c r="I14" s="44"/>
      <c r="J14" s="44"/>
      <c r="K14" s="44"/>
      <c r="L14" s="44"/>
    </row>
    <row r="15" s="28" customFormat="1" ht="25" customHeight="1" spans="1:12">
      <c r="A15" s="112" t="s">
        <v>64</v>
      </c>
      <c r="B15" s="112" t="s">
        <v>65</v>
      </c>
      <c r="C15" s="44">
        <f t="shared" si="0"/>
        <v>34.68</v>
      </c>
      <c r="D15" s="44">
        <v>34.68</v>
      </c>
      <c r="E15" s="44"/>
      <c r="F15" s="44"/>
      <c r="G15" s="44"/>
      <c r="H15" s="44"/>
      <c r="I15" s="44"/>
      <c r="J15" s="44"/>
      <c r="K15" s="44"/>
      <c r="L15" s="44"/>
    </row>
    <row r="16" s="28" customFormat="1" ht="25" customHeight="1" spans="1:12">
      <c r="A16" s="112" t="s">
        <v>66</v>
      </c>
      <c r="B16" s="112" t="s">
        <v>67</v>
      </c>
      <c r="C16" s="44">
        <f t="shared" si="0"/>
        <v>2.4</v>
      </c>
      <c r="D16" s="44">
        <v>2.4</v>
      </c>
      <c r="E16" s="44"/>
      <c r="F16" s="44"/>
      <c r="G16" s="44"/>
      <c r="H16" s="44"/>
      <c r="I16" s="44"/>
      <c r="J16" s="44"/>
      <c r="K16" s="44"/>
      <c r="L16" s="44"/>
    </row>
    <row r="17" s="28" customFormat="1" ht="25" customHeight="1" spans="1:12">
      <c r="A17" s="112" t="s">
        <v>68</v>
      </c>
      <c r="B17" s="112" t="s">
        <v>69</v>
      </c>
      <c r="C17" s="44">
        <f t="shared" si="0"/>
        <v>38.8</v>
      </c>
      <c r="D17" s="44">
        <f>SUM(D19:D21)</f>
        <v>38.8</v>
      </c>
      <c r="E17" s="44"/>
      <c r="F17" s="44"/>
      <c r="G17" s="44"/>
      <c r="H17" s="44"/>
      <c r="I17" s="44"/>
      <c r="J17" s="44"/>
      <c r="K17" s="44"/>
      <c r="L17" s="44"/>
    </row>
    <row r="18" s="28" customFormat="1" ht="25" customHeight="1" spans="1:12">
      <c r="A18" s="112" t="s">
        <v>70</v>
      </c>
      <c r="B18" s="112" t="s">
        <v>71</v>
      </c>
      <c r="C18" s="44">
        <f t="shared" si="0"/>
        <v>38.8</v>
      </c>
      <c r="D18" s="44">
        <f>D19+D20+D21</f>
        <v>38.8</v>
      </c>
      <c r="E18" s="44"/>
      <c r="F18" s="44"/>
      <c r="G18" s="44"/>
      <c r="H18" s="44"/>
      <c r="I18" s="44"/>
      <c r="J18" s="44"/>
      <c r="K18" s="44"/>
      <c r="L18" s="44"/>
    </row>
    <row r="19" s="28" customFormat="1" ht="25" customHeight="1" spans="1:12">
      <c r="A19" s="112" t="s">
        <v>72</v>
      </c>
      <c r="B19" s="112" t="s">
        <v>73</v>
      </c>
      <c r="C19" s="44">
        <f t="shared" si="0"/>
        <v>9</v>
      </c>
      <c r="D19" s="44">
        <v>9</v>
      </c>
      <c r="E19" s="44"/>
      <c r="F19" s="44"/>
      <c r="G19" s="44"/>
      <c r="H19" s="44"/>
      <c r="I19" s="44"/>
      <c r="J19" s="44"/>
      <c r="K19" s="44"/>
      <c r="L19" s="44"/>
    </row>
    <row r="20" s="28" customFormat="1" ht="25" customHeight="1" spans="1:12">
      <c r="A20" s="112" t="s">
        <v>74</v>
      </c>
      <c r="B20" s="112" t="s">
        <v>75</v>
      </c>
      <c r="C20" s="44">
        <f t="shared" si="0"/>
        <v>28.8</v>
      </c>
      <c r="D20" s="44">
        <v>28.8</v>
      </c>
      <c r="E20" s="44"/>
      <c r="F20" s="44"/>
      <c r="G20" s="44"/>
      <c r="H20" s="44"/>
      <c r="I20" s="44"/>
      <c r="J20" s="44"/>
      <c r="K20" s="44"/>
      <c r="L20" s="44"/>
    </row>
    <row r="21" s="28" customFormat="1" ht="25" customHeight="1" spans="1:12">
      <c r="A21" s="112" t="s">
        <v>76</v>
      </c>
      <c r="B21" s="112" t="s">
        <v>77</v>
      </c>
      <c r="C21" s="44">
        <f t="shared" si="0"/>
        <v>1</v>
      </c>
      <c r="D21" s="44">
        <v>1</v>
      </c>
      <c r="E21" s="44"/>
      <c r="F21" s="44"/>
      <c r="G21" s="44"/>
      <c r="H21" s="44"/>
      <c r="I21" s="44"/>
      <c r="J21" s="44"/>
      <c r="K21" s="44"/>
      <c r="L21" s="44"/>
    </row>
  </sheetData>
  <mergeCells count="13">
    <mergeCell ref="A2:L2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3.1"/>
  <cols>
    <col min="1" max="1" width="10.8285714285714" style="135" customWidth="1"/>
    <col min="2" max="2" width="35.8285714285714" style="135" customWidth="1"/>
    <col min="3" max="6" width="11.8285714285714" style="134" customWidth="1"/>
    <col min="7" max="13" width="11.8285714285714" style="135" customWidth="1"/>
    <col min="14" max="257" width="9.33333333333333" style="134" customWidth="1"/>
  </cols>
  <sheetData>
    <row r="1" ht="20.25" spans="1:2">
      <c r="A1" s="5" t="s">
        <v>78</v>
      </c>
      <c r="B1" s="48"/>
    </row>
    <row r="2" ht="20.25" spans="1:13">
      <c r="A2" s="136" t="s">
        <v>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137"/>
      <c r="B3" s="137"/>
      <c r="C3" s="138"/>
      <c r="D3" s="138"/>
      <c r="E3" s="138"/>
      <c r="F3" s="138"/>
      <c r="G3" s="137"/>
      <c r="H3" s="137"/>
      <c r="I3" s="137"/>
      <c r="J3" s="137"/>
      <c r="K3" s="137"/>
      <c r="L3" s="137"/>
      <c r="M3" s="143" t="s">
        <v>33</v>
      </c>
    </row>
    <row r="4" s="133" customFormat="1" ht="25" customHeight="1" spans="1:13">
      <c r="A4" s="36" t="s">
        <v>34</v>
      </c>
      <c r="B4" s="37"/>
      <c r="C4" s="36" t="s">
        <v>80</v>
      </c>
      <c r="D4" s="139" t="s">
        <v>81</v>
      </c>
      <c r="E4" s="140"/>
      <c r="F4" s="141"/>
      <c r="G4" s="36" t="s">
        <v>82</v>
      </c>
      <c r="H4" s="36" t="s">
        <v>83</v>
      </c>
      <c r="I4" s="144" t="s">
        <v>84</v>
      </c>
      <c r="J4" s="95" t="s">
        <v>85</v>
      </c>
      <c r="K4" s="95" t="s">
        <v>86</v>
      </c>
      <c r="L4" s="95" t="s">
        <v>87</v>
      </c>
      <c r="M4" s="95" t="s">
        <v>88</v>
      </c>
    </row>
    <row r="5" s="133" customFormat="1" ht="25" customHeight="1" spans="1:13">
      <c r="A5" s="36" t="s">
        <v>45</v>
      </c>
      <c r="B5" s="39" t="s">
        <v>46</v>
      </c>
      <c r="C5" s="37"/>
      <c r="D5" s="37" t="s">
        <v>89</v>
      </c>
      <c r="E5" s="37" t="s">
        <v>90</v>
      </c>
      <c r="F5" s="37" t="s">
        <v>91</v>
      </c>
      <c r="G5" s="36"/>
      <c r="H5" s="36"/>
      <c r="I5" s="144"/>
      <c r="J5" s="95"/>
      <c r="K5" s="95"/>
      <c r="L5" s="95"/>
      <c r="M5" s="95"/>
    </row>
    <row r="6" ht="25" customHeight="1" spans="1:13">
      <c r="A6" s="39" t="s">
        <v>47</v>
      </c>
      <c r="B6" s="39"/>
      <c r="C6" s="40">
        <f t="shared" ref="C6:C21" si="0">D6</f>
        <v>1629.99</v>
      </c>
      <c r="D6" s="40">
        <f t="shared" ref="D6:D21" si="1">SUM(E6:F6)</f>
        <v>1629.99</v>
      </c>
      <c r="E6" s="40">
        <f>E7+E10+E17</f>
        <v>1549.5</v>
      </c>
      <c r="F6" s="40">
        <f>F7+F10+F17</f>
        <v>80.49</v>
      </c>
      <c r="G6" s="40">
        <f t="shared" ref="G6:M6" si="2">SUM(G7:G17)/3</f>
        <v>0</v>
      </c>
      <c r="H6" s="40">
        <f t="shared" si="2"/>
        <v>0</v>
      </c>
      <c r="I6" s="40">
        <f t="shared" si="2"/>
        <v>0</v>
      </c>
      <c r="J6" s="40">
        <f t="shared" si="2"/>
        <v>0</v>
      </c>
      <c r="K6" s="40">
        <f t="shared" si="2"/>
        <v>0</v>
      </c>
      <c r="L6" s="40">
        <f t="shared" si="2"/>
        <v>0</v>
      </c>
      <c r="M6" s="40">
        <f t="shared" si="2"/>
        <v>0</v>
      </c>
    </row>
    <row r="7" ht="25" customHeight="1" spans="1:13">
      <c r="A7" s="112" t="s">
        <v>48</v>
      </c>
      <c r="B7" s="45" t="s">
        <v>49</v>
      </c>
      <c r="C7" s="40">
        <f t="shared" si="0"/>
        <v>2</v>
      </c>
      <c r="D7" s="40">
        <f t="shared" si="1"/>
        <v>2</v>
      </c>
      <c r="E7" s="142">
        <f>E8</f>
        <v>0</v>
      </c>
      <c r="F7" s="142">
        <f>F8</f>
        <v>2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</row>
    <row r="8" ht="25" customHeight="1" spans="1:13">
      <c r="A8" s="112" t="s">
        <v>50</v>
      </c>
      <c r="B8" s="45" t="s">
        <v>51</v>
      </c>
      <c r="C8" s="40">
        <f t="shared" si="0"/>
        <v>2</v>
      </c>
      <c r="D8" s="40">
        <f t="shared" si="1"/>
        <v>2</v>
      </c>
      <c r="E8" s="142">
        <f>E9</f>
        <v>0</v>
      </c>
      <c r="F8" s="142">
        <f>F9</f>
        <v>2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</row>
    <row r="9" ht="25" customHeight="1" spans="1:13">
      <c r="A9" s="112" t="s">
        <v>52</v>
      </c>
      <c r="B9" s="113" t="s">
        <v>53</v>
      </c>
      <c r="C9" s="40">
        <f t="shared" si="0"/>
        <v>2</v>
      </c>
      <c r="D9" s="40">
        <f t="shared" si="1"/>
        <v>2</v>
      </c>
      <c r="E9" s="142"/>
      <c r="F9" s="142">
        <v>2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</row>
    <row r="10" ht="25" customHeight="1" spans="1:13">
      <c r="A10" s="112" t="s">
        <v>54</v>
      </c>
      <c r="B10" s="52" t="s">
        <v>55</v>
      </c>
      <c r="C10" s="40">
        <f t="shared" si="0"/>
        <v>1589.19</v>
      </c>
      <c r="D10" s="40">
        <f t="shared" si="1"/>
        <v>1589.19</v>
      </c>
      <c r="E10" s="142">
        <f>E11+E13</f>
        <v>1510.7</v>
      </c>
      <c r="F10" s="142">
        <f>F11+F13</f>
        <v>78.49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</row>
    <row r="11" ht="25" customHeight="1" spans="1:13">
      <c r="A11" s="112" t="s">
        <v>56</v>
      </c>
      <c r="B11" s="112" t="s">
        <v>57</v>
      </c>
      <c r="C11" s="40">
        <f t="shared" si="0"/>
        <v>1508.55</v>
      </c>
      <c r="D11" s="40">
        <f t="shared" si="1"/>
        <v>1508.55</v>
      </c>
      <c r="E11" s="142">
        <f>E12</f>
        <v>1430.06</v>
      </c>
      <c r="F11" s="142">
        <f>F12</f>
        <v>78.49</v>
      </c>
      <c r="G11" s="142"/>
      <c r="H11" s="142"/>
      <c r="I11" s="142"/>
      <c r="J11" s="142"/>
      <c r="K11" s="142"/>
      <c r="L11" s="142"/>
      <c r="M11" s="142"/>
    </row>
    <row r="12" s="134" customFormat="1" ht="25" customHeight="1" spans="1:13">
      <c r="A12" s="112" t="s">
        <v>58</v>
      </c>
      <c r="B12" s="112" t="s">
        <v>59</v>
      </c>
      <c r="C12" s="40">
        <f t="shared" si="0"/>
        <v>1508.55</v>
      </c>
      <c r="D12" s="40">
        <f t="shared" si="1"/>
        <v>1508.55</v>
      </c>
      <c r="E12" s="142">
        <v>1430.06</v>
      </c>
      <c r="F12" s="142">
        <v>78.49</v>
      </c>
      <c r="G12" s="142"/>
      <c r="H12" s="142"/>
      <c r="I12" s="142"/>
      <c r="J12" s="142"/>
      <c r="K12" s="142"/>
      <c r="L12" s="142"/>
      <c r="M12" s="142"/>
    </row>
    <row r="13" s="134" customFormat="1" ht="25" customHeight="1" spans="1:13">
      <c r="A13" s="112" t="s">
        <v>60</v>
      </c>
      <c r="B13" s="112" t="s">
        <v>61</v>
      </c>
      <c r="C13" s="40">
        <f t="shared" si="0"/>
        <v>80.64</v>
      </c>
      <c r="D13" s="40">
        <f t="shared" si="1"/>
        <v>80.64</v>
      </c>
      <c r="E13" s="142">
        <f>SUM(E14:E16)</f>
        <v>80.64</v>
      </c>
      <c r="F13" s="142"/>
      <c r="G13" s="142"/>
      <c r="H13" s="142"/>
      <c r="I13" s="142"/>
      <c r="J13" s="142"/>
      <c r="K13" s="142"/>
      <c r="L13" s="142"/>
      <c r="M13" s="142"/>
    </row>
    <row r="14" s="134" customFormat="1" ht="25" customHeight="1" spans="1:13">
      <c r="A14" s="112" t="s">
        <v>62</v>
      </c>
      <c r="B14" s="45" t="s">
        <v>63</v>
      </c>
      <c r="C14" s="40">
        <f t="shared" si="0"/>
        <v>43.56</v>
      </c>
      <c r="D14" s="40">
        <f t="shared" si="1"/>
        <v>43.56</v>
      </c>
      <c r="E14" s="142">
        <v>43.56</v>
      </c>
      <c r="F14" s="142"/>
      <c r="G14" s="142"/>
      <c r="H14" s="142"/>
      <c r="I14" s="142"/>
      <c r="J14" s="142"/>
      <c r="K14" s="142"/>
      <c r="L14" s="142"/>
      <c r="M14" s="142"/>
    </row>
    <row r="15" s="134" customFormat="1" ht="25" customHeight="1" spans="1:13">
      <c r="A15" s="112" t="s">
        <v>64</v>
      </c>
      <c r="B15" s="112" t="s">
        <v>65</v>
      </c>
      <c r="C15" s="40">
        <f t="shared" si="0"/>
        <v>34.68</v>
      </c>
      <c r="D15" s="40">
        <f t="shared" si="1"/>
        <v>34.68</v>
      </c>
      <c r="E15" s="142">
        <v>34.68</v>
      </c>
      <c r="F15" s="142"/>
      <c r="G15" s="142"/>
      <c r="H15" s="142"/>
      <c r="I15" s="142"/>
      <c r="J15" s="142"/>
      <c r="K15" s="142"/>
      <c r="L15" s="142"/>
      <c r="M15" s="142"/>
    </row>
    <row r="16" ht="25" customHeight="1" spans="1:13">
      <c r="A16" s="112" t="s">
        <v>66</v>
      </c>
      <c r="B16" s="112" t="s">
        <v>67</v>
      </c>
      <c r="C16" s="40">
        <f t="shared" si="0"/>
        <v>2.4</v>
      </c>
      <c r="D16" s="40">
        <f t="shared" si="1"/>
        <v>2.4</v>
      </c>
      <c r="E16" s="142">
        <v>2.4</v>
      </c>
      <c r="F16" s="142"/>
      <c r="G16" s="142"/>
      <c r="H16" s="142"/>
      <c r="I16" s="142"/>
      <c r="J16" s="142"/>
      <c r="K16" s="142"/>
      <c r="L16" s="142"/>
      <c r="M16" s="142"/>
    </row>
    <row r="17" ht="25" customHeight="1" spans="1:13">
      <c r="A17" s="112" t="s">
        <v>68</v>
      </c>
      <c r="B17" s="112" t="s">
        <v>69</v>
      </c>
      <c r="C17" s="40">
        <f t="shared" si="0"/>
        <v>38.8</v>
      </c>
      <c r="D17" s="40">
        <f t="shared" si="1"/>
        <v>38.8</v>
      </c>
      <c r="E17" s="142">
        <f>E18</f>
        <v>38.8</v>
      </c>
      <c r="F17" s="142"/>
      <c r="G17" s="142"/>
      <c r="H17" s="142"/>
      <c r="I17" s="142"/>
      <c r="J17" s="142"/>
      <c r="K17" s="142"/>
      <c r="L17" s="142"/>
      <c r="M17" s="142"/>
    </row>
    <row r="18" ht="25" customHeight="1" spans="1:13">
      <c r="A18" s="112" t="s">
        <v>70</v>
      </c>
      <c r="B18" s="112" t="s">
        <v>71</v>
      </c>
      <c r="C18" s="40">
        <f t="shared" si="0"/>
        <v>38.8</v>
      </c>
      <c r="D18" s="40">
        <f t="shared" si="1"/>
        <v>38.8</v>
      </c>
      <c r="E18" s="142">
        <f>SUM(E19:E21)</f>
        <v>38.8</v>
      </c>
      <c r="F18" s="142"/>
      <c r="G18" s="142"/>
      <c r="H18" s="142"/>
      <c r="I18" s="142"/>
      <c r="J18" s="142"/>
      <c r="K18" s="142"/>
      <c r="L18" s="142"/>
      <c r="M18" s="142"/>
    </row>
    <row r="19" ht="25" customHeight="1" spans="1:13">
      <c r="A19" s="112" t="s">
        <v>72</v>
      </c>
      <c r="B19" s="112" t="s">
        <v>73</v>
      </c>
      <c r="C19" s="40">
        <f t="shared" si="0"/>
        <v>9</v>
      </c>
      <c r="D19" s="40">
        <f t="shared" si="1"/>
        <v>9</v>
      </c>
      <c r="E19" s="142">
        <v>9</v>
      </c>
      <c r="F19" s="142"/>
      <c r="G19" s="142"/>
      <c r="H19" s="142"/>
      <c r="I19" s="142"/>
      <c r="J19" s="142"/>
      <c r="K19" s="142"/>
      <c r="L19" s="142"/>
      <c r="M19" s="142"/>
    </row>
    <row r="20" ht="25" customHeight="1" spans="1:13">
      <c r="A20" s="112" t="s">
        <v>74</v>
      </c>
      <c r="B20" s="112" t="s">
        <v>75</v>
      </c>
      <c r="C20" s="40">
        <f t="shared" si="0"/>
        <v>28.8</v>
      </c>
      <c r="D20" s="40">
        <f t="shared" si="1"/>
        <v>28.8</v>
      </c>
      <c r="E20" s="142">
        <v>28.8</v>
      </c>
      <c r="F20" s="142"/>
      <c r="G20" s="142"/>
      <c r="H20" s="142"/>
      <c r="I20" s="142"/>
      <c r="J20" s="142"/>
      <c r="K20" s="142"/>
      <c r="L20" s="142"/>
      <c r="M20" s="142"/>
    </row>
    <row r="21" ht="25" customHeight="1" spans="1:13">
      <c r="A21" s="112" t="s">
        <v>76</v>
      </c>
      <c r="B21" s="112" t="s">
        <v>92</v>
      </c>
      <c r="C21" s="40">
        <f t="shared" si="0"/>
        <v>1</v>
      </c>
      <c r="D21" s="40">
        <f t="shared" si="1"/>
        <v>1</v>
      </c>
      <c r="E21" s="142">
        <v>1</v>
      </c>
      <c r="F21" s="142"/>
      <c r="G21" s="142"/>
      <c r="H21" s="142"/>
      <c r="I21" s="142"/>
      <c r="J21" s="142"/>
      <c r="K21" s="142"/>
      <c r="L21" s="142"/>
      <c r="M21" s="142"/>
    </row>
  </sheetData>
  <mergeCells count="12">
    <mergeCell ref="A2:M2"/>
    <mergeCell ref="A4:B4"/>
    <mergeCell ref="D4:F4"/>
    <mergeCell ref="A6:B6"/>
    <mergeCell ref="C4:C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O13" sqref="O13"/>
    </sheetView>
  </sheetViews>
  <sheetFormatPr defaultColWidth="9" defaultRowHeight="13.1" outlineLevelCol="6"/>
  <cols>
    <col min="1" max="1" width="32.3333333333333" style="74" customWidth="1"/>
    <col min="2" max="2" width="17.3333333333333" style="74" customWidth="1"/>
    <col min="3" max="3" width="37" style="74" customWidth="1"/>
    <col min="4" max="4" width="19.3333333333333" style="74" customWidth="1"/>
    <col min="5" max="5" width="18" style="74" customWidth="1"/>
    <col min="6" max="6" width="16" style="74" customWidth="1"/>
    <col min="7" max="7" width="22.5047619047619" style="74" customWidth="1"/>
    <col min="8" max="257" width="10.6666666666667" style="28" customWidth="1"/>
  </cols>
  <sheetData>
    <row r="1" s="28" customFormat="1" ht="20.25" spans="1:7">
      <c r="A1" s="5" t="s">
        <v>93</v>
      </c>
      <c r="B1" s="74"/>
      <c r="C1" s="74"/>
      <c r="D1" s="74"/>
      <c r="E1" s="74"/>
      <c r="F1" s="74"/>
      <c r="G1" s="74"/>
    </row>
    <row r="2" s="114" customFormat="1" ht="27" customHeight="1" spans="1:7">
      <c r="A2" s="75" t="s">
        <v>94</v>
      </c>
      <c r="B2" s="75"/>
      <c r="C2" s="75"/>
      <c r="D2" s="75"/>
      <c r="E2" s="75"/>
      <c r="F2" s="75"/>
      <c r="G2" s="75"/>
    </row>
    <row r="3" s="28" customFormat="1" ht="18" customHeight="1" spans="1:7">
      <c r="A3" s="115" t="s">
        <v>95</v>
      </c>
      <c r="B3" s="116"/>
      <c r="C3" s="115" t="s">
        <v>96</v>
      </c>
      <c r="D3" s="115"/>
      <c r="E3" s="115"/>
      <c r="F3" s="115"/>
      <c r="G3" s="115"/>
    </row>
    <row r="4" s="28" customFormat="1" ht="18" customHeight="1" spans="1:7">
      <c r="A4" s="115" t="s">
        <v>6</v>
      </c>
      <c r="B4" s="117" t="s">
        <v>5</v>
      </c>
      <c r="C4" s="118" t="s">
        <v>6</v>
      </c>
      <c r="D4" s="118" t="s">
        <v>97</v>
      </c>
      <c r="E4" s="118" t="s">
        <v>98</v>
      </c>
      <c r="F4" s="118" t="s">
        <v>99</v>
      </c>
      <c r="G4" s="118" t="s">
        <v>100</v>
      </c>
    </row>
    <row r="5" s="28" customFormat="1" ht="14.5" customHeight="1" spans="1:7">
      <c r="A5" s="119" t="s">
        <v>101</v>
      </c>
      <c r="B5" s="120">
        <v>1629.99</v>
      </c>
      <c r="C5" s="121" t="s">
        <v>102</v>
      </c>
      <c r="D5" s="121">
        <f t="shared" ref="D5:D32" si="0">E5</f>
        <v>2</v>
      </c>
      <c r="E5" s="121">
        <v>2</v>
      </c>
      <c r="F5" s="121"/>
      <c r="G5" s="120">
        <v>0</v>
      </c>
    </row>
    <row r="6" s="28" customFormat="1" ht="14.5" customHeight="1" spans="1:7">
      <c r="A6" s="119" t="s">
        <v>103</v>
      </c>
      <c r="B6" s="120">
        <v>0</v>
      </c>
      <c r="C6" s="22" t="s">
        <v>104</v>
      </c>
      <c r="D6" s="121">
        <f t="shared" si="0"/>
        <v>0</v>
      </c>
      <c r="E6" s="22"/>
      <c r="F6" s="22"/>
      <c r="G6" s="120">
        <v>0</v>
      </c>
    </row>
    <row r="7" s="28" customFormat="1" ht="14.5" customHeight="1" spans="1:7">
      <c r="A7" s="119" t="s">
        <v>105</v>
      </c>
      <c r="B7" s="120">
        <v>0</v>
      </c>
      <c r="C7" s="22" t="s">
        <v>106</v>
      </c>
      <c r="D7" s="121">
        <f t="shared" si="0"/>
        <v>0</v>
      </c>
      <c r="E7" s="22"/>
      <c r="F7" s="22"/>
      <c r="G7" s="120">
        <v>0</v>
      </c>
    </row>
    <row r="8" s="28" customFormat="1" ht="14.5" customHeight="1" spans="1:7">
      <c r="A8" s="119"/>
      <c r="B8" s="122"/>
      <c r="C8" s="22" t="s">
        <v>107</v>
      </c>
      <c r="D8" s="121">
        <f t="shared" si="0"/>
        <v>0</v>
      </c>
      <c r="E8" s="22"/>
      <c r="F8" s="22"/>
      <c r="G8" s="120">
        <v>0</v>
      </c>
    </row>
    <row r="9" s="28" customFormat="1" ht="14.5" customHeight="1" spans="1:7">
      <c r="A9" s="119"/>
      <c r="B9" s="122"/>
      <c r="C9" s="22" t="s">
        <v>108</v>
      </c>
      <c r="D9" s="121">
        <f t="shared" si="0"/>
        <v>0</v>
      </c>
      <c r="E9" s="22"/>
      <c r="F9" s="22"/>
      <c r="G9" s="120">
        <v>0</v>
      </c>
    </row>
    <row r="10" s="28" customFormat="1" ht="14.5" customHeight="1" spans="1:7">
      <c r="A10" s="123"/>
      <c r="B10" s="122"/>
      <c r="C10" s="22" t="s">
        <v>109</v>
      </c>
      <c r="D10" s="121">
        <f t="shared" si="0"/>
        <v>0</v>
      </c>
      <c r="E10" s="22"/>
      <c r="F10" s="22"/>
      <c r="G10" s="120">
        <v>0</v>
      </c>
    </row>
    <row r="11" s="28" customFormat="1" ht="14.5" customHeight="1" spans="1:7">
      <c r="A11" s="119"/>
      <c r="B11" s="122"/>
      <c r="C11" s="22" t="s">
        <v>110</v>
      </c>
      <c r="D11" s="121">
        <f t="shared" si="0"/>
        <v>0</v>
      </c>
      <c r="E11" s="22"/>
      <c r="F11" s="22"/>
      <c r="G11" s="120">
        <v>0</v>
      </c>
    </row>
    <row r="12" s="28" customFormat="1" ht="14.5" customHeight="1" spans="1:7">
      <c r="A12" s="119"/>
      <c r="B12" s="122"/>
      <c r="C12" s="22" t="s">
        <v>111</v>
      </c>
      <c r="D12" s="121">
        <f t="shared" si="0"/>
        <v>1589.19</v>
      </c>
      <c r="E12" s="22">
        <v>1589.19</v>
      </c>
      <c r="F12" s="22"/>
      <c r="G12" s="120">
        <v>0</v>
      </c>
    </row>
    <row r="13" s="28" customFormat="1" ht="14.5" customHeight="1" spans="1:7">
      <c r="A13" s="119"/>
      <c r="B13" s="122"/>
      <c r="C13" s="22" t="s">
        <v>112</v>
      </c>
      <c r="D13" s="121">
        <f t="shared" si="0"/>
        <v>38.8</v>
      </c>
      <c r="E13" s="22">
        <v>38.8</v>
      </c>
      <c r="F13" s="22"/>
      <c r="G13" s="120">
        <v>0</v>
      </c>
    </row>
    <row r="14" s="28" customFormat="1" ht="14.5" customHeight="1" spans="1:7">
      <c r="A14" s="119"/>
      <c r="B14" s="122"/>
      <c r="C14" s="22" t="s">
        <v>113</v>
      </c>
      <c r="D14" s="121">
        <f t="shared" si="0"/>
        <v>0</v>
      </c>
      <c r="E14" s="22"/>
      <c r="F14" s="22"/>
      <c r="G14" s="120">
        <v>0</v>
      </c>
    </row>
    <row r="15" s="28" customFormat="1" ht="14.5" customHeight="1" spans="1:7">
      <c r="A15" s="119"/>
      <c r="B15" s="122"/>
      <c r="C15" s="22" t="s">
        <v>114</v>
      </c>
      <c r="D15" s="121">
        <f t="shared" si="0"/>
        <v>0</v>
      </c>
      <c r="E15" s="22"/>
      <c r="F15" s="22"/>
      <c r="G15" s="120">
        <v>0</v>
      </c>
    </row>
    <row r="16" s="28" customFormat="1" ht="14.5" customHeight="1" spans="1:7">
      <c r="A16" s="119"/>
      <c r="B16" s="122"/>
      <c r="C16" s="22" t="s">
        <v>115</v>
      </c>
      <c r="D16" s="121">
        <f t="shared" si="0"/>
        <v>0</v>
      </c>
      <c r="E16" s="22"/>
      <c r="F16" s="22"/>
      <c r="G16" s="120">
        <v>0</v>
      </c>
    </row>
    <row r="17" s="28" customFormat="1" ht="14.5" customHeight="1" spans="1:7">
      <c r="A17" s="119"/>
      <c r="B17" s="122"/>
      <c r="C17" s="22" t="s">
        <v>116</v>
      </c>
      <c r="D17" s="121">
        <f t="shared" si="0"/>
        <v>0</v>
      </c>
      <c r="E17" s="22"/>
      <c r="F17" s="22"/>
      <c r="G17" s="120">
        <v>0</v>
      </c>
    </row>
    <row r="18" s="28" customFormat="1" ht="14.5" customHeight="1" spans="1:7">
      <c r="A18" s="119"/>
      <c r="B18" s="122"/>
      <c r="C18" s="22" t="s">
        <v>117</v>
      </c>
      <c r="D18" s="121">
        <f t="shared" si="0"/>
        <v>0</v>
      </c>
      <c r="E18" s="22"/>
      <c r="F18" s="22"/>
      <c r="G18" s="120">
        <v>0</v>
      </c>
    </row>
    <row r="19" s="28" customFormat="1" ht="14.5" customHeight="1" spans="1:7">
      <c r="A19" s="119"/>
      <c r="B19" s="122"/>
      <c r="C19" s="22" t="s">
        <v>118</v>
      </c>
      <c r="D19" s="121">
        <f t="shared" si="0"/>
        <v>0</v>
      </c>
      <c r="E19" s="22"/>
      <c r="F19" s="22"/>
      <c r="G19" s="120">
        <v>0</v>
      </c>
    </row>
    <row r="20" s="28" customFormat="1" ht="14.5" customHeight="1" spans="1:7">
      <c r="A20" s="119"/>
      <c r="B20" s="122"/>
      <c r="C20" s="22" t="s">
        <v>119</v>
      </c>
      <c r="D20" s="121">
        <f t="shared" si="0"/>
        <v>0</v>
      </c>
      <c r="E20" s="22"/>
      <c r="F20" s="22"/>
      <c r="G20" s="120">
        <v>0</v>
      </c>
    </row>
    <row r="21" s="28" customFormat="1" ht="14.5" customHeight="1" spans="1:7">
      <c r="A21" s="119"/>
      <c r="B21" s="122"/>
      <c r="C21" s="22" t="s">
        <v>120</v>
      </c>
      <c r="D21" s="121">
        <f t="shared" si="0"/>
        <v>0</v>
      </c>
      <c r="E21" s="22"/>
      <c r="F21" s="22"/>
      <c r="G21" s="120">
        <v>0</v>
      </c>
    </row>
    <row r="22" s="28" customFormat="1" ht="14.5" customHeight="1" spans="1:7">
      <c r="A22" s="119"/>
      <c r="B22" s="122"/>
      <c r="C22" s="22" t="s">
        <v>121</v>
      </c>
      <c r="D22" s="121">
        <f t="shared" si="0"/>
        <v>0</v>
      </c>
      <c r="E22" s="22"/>
      <c r="F22" s="22"/>
      <c r="G22" s="120">
        <v>0</v>
      </c>
    </row>
    <row r="23" s="28" customFormat="1" ht="14.5" customHeight="1" spans="1:7">
      <c r="A23" s="119"/>
      <c r="B23" s="122"/>
      <c r="C23" s="22" t="s">
        <v>122</v>
      </c>
      <c r="D23" s="121">
        <f t="shared" si="0"/>
        <v>0</v>
      </c>
      <c r="E23" s="22"/>
      <c r="F23" s="22"/>
      <c r="G23" s="120">
        <v>0</v>
      </c>
    </row>
    <row r="24" s="28" customFormat="1" ht="14.5" customHeight="1" spans="1:7">
      <c r="A24" s="119"/>
      <c r="B24" s="122"/>
      <c r="C24" s="22" t="s">
        <v>123</v>
      </c>
      <c r="D24" s="121">
        <f t="shared" si="0"/>
        <v>0</v>
      </c>
      <c r="E24" s="22"/>
      <c r="F24" s="22"/>
      <c r="G24" s="120">
        <v>0</v>
      </c>
    </row>
    <row r="25" s="28" customFormat="1" ht="14.5" customHeight="1" spans="1:7">
      <c r="A25" s="119"/>
      <c r="B25" s="122"/>
      <c r="C25" s="22" t="s">
        <v>124</v>
      </c>
      <c r="D25" s="121">
        <f t="shared" si="0"/>
        <v>0</v>
      </c>
      <c r="E25" s="22"/>
      <c r="F25" s="22"/>
      <c r="G25" s="120">
        <v>0</v>
      </c>
    </row>
    <row r="26" s="28" customFormat="1" ht="14.5" customHeight="1" spans="1:7">
      <c r="A26" s="119"/>
      <c r="B26" s="122"/>
      <c r="C26" s="22" t="s">
        <v>125</v>
      </c>
      <c r="D26" s="121">
        <f t="shared" si="0"/>
        <v>0</v>
      </c>
      <c r="E26" s="22"/>
      <c r="F26" s="22"/>
      <c r="G26" s="120">
        <v>0</v>
      </c>
    </row>
    <row r="27" s="28" customFormat="1" ht="14.5" customHeight="1" spans="1:7">
      <c r="A27" s="119"/>
      <c r="B27" s="122"/>
      <c r="C27" s="22" t="s">
        <v>126</v>
      </c>
      <c r="D27" s="121">
        <f t="shared" si="0"/>
        <v>0</v>
      </c>
      <c r="E27" s="22"/>
      <c r="F27" s="22"/>
      <c r="G27" s="120">
        <v>0</v>
      </c>
    </row>
    <row r="28" s="28" customFormat="1" ht="14.5" customHeight="1" spans="1:7">
      <c r="A28" s="119"/>
      <c r="B28" s="122"/>
      <c r="C28" s="22" t="s">
        <v>127</v>
      </c>
      <c r="D28" s="121">
        <f t="shared" si="0"/>
        <v>0</v>
      </c>
      <c r="E28" s="22"/>
      <c r="F28" s="22"/>
      <c r="G28" s="120">
        <v>0</v>
      </c>
    </row>
    <row r="29" s="28" customFormat="1" ht="14.5" customHeight="1" spans="1:7">
      <c r="A29" s="119"/>
      <c r="B29" s="122"/>
      <c r="C29" s="22" t="s">
        <v>128</v>
      </c>
      <c r="D29" s="121">
        <f t="shared" si="0"/>
        <v>0</v>
      </c>
      <c r="E29" s="22"/>
      <c r="F29" s="22"/>
      <c r="G29" s="120">
        <v>0</v>
      </c>
    </row>
    <row r="30" s="28" customFormat="1" ht="14.5" customHeight="1" spans="1:7">
      <c r="A30" s="119"/>
      <c r="B30" s="122"/>
      <c r="C30" s="22" t="s">
        <v>129</v>
      </c>
      <c r="D30" s="121">
        <f t="shared" si="0"/>
        <v>0</v>
      </c>
      <c r="E30" s="22"/>
      <c r="F30" s="22"/>
      <c r="G30" s="120">
        <v>0</v>
      </c>
    </row>
    <row r="31" s="28" customFormat="1" ht="14.5" customHeight="1" spans="1:7">
      <c r="A31" s="119"/>
      <c r="B31" s="122"/>
      <c r="C31" s="22" t="s">
        <v>130</v>
      </c>
      <c r="D31" s="121">
        <f t="shared" si="0"/>
        <v>0</v>
      </c>
      <c r="E31" s="22"/>
      <c r="F31" s="22"/>
      <c r="G31" s="120">
        <v>0</v>
      </c>
    </row>
    <row r="32" s="28" customFormat="1" ht="14.5" customHeight="1" spans="1:7">
      <c r="A32" s="119"/>
      <c r="B32" s="122"/>
      <c r="C32" s="22" t="s">
        <v>131</v>
      </c>
      <c r="D32" s="121">
        <f t="shared" si="0"/>
        <v>0</v>
      </c>
      <c r="E32" s="22"/>
      <c r="F32" s="22"/>
      <c r="G32" s="120">
        <v>0</v>
      </c>
    </row>
    <row r="33" s="28" customFormat="1" ht="14.5" customHeight="1" spans="1:7">
      <c r="A33" s="119"/>
      <c r="B33" s="122"/>
      <c r="C33" s="16"/>
      <c r="D33" s="16"/>
      <c r="E33" s="16"/>
      <c r="F33" s="16"/>
      <c r="G33" s="120"/>
    </row>
    <row r="34" s="28" customFormat="1" ht="14.5" customHeight="1" spans="1:7">
      <c r="A34" s="124" t="s">
        <v>25</v>
      </c>
      <c r="B34" s="43">
        <f>SUM(B5:B7)</f>
        <v>1629.99</v>
      </c>
      <c r="C34" s="26" t="s">
        <v>26</v>
      </c>
      <c r="D34" s="26">
        <f>SUM(D5:D33)</f>
        <v>1629.99</v>
      </c>
      <c r="E34" s="26"/>
      <c r="F34" s="26"/>
      <c r="G34" s="120">
        <f>SUM(G5:G32)</f>
        <v>0</v>
      </c>
    </row>
    <row r="35" s="28" customFormat="1" ht="14.5" customHeight="1" spans="1:7">
      <c r="A35" s="125" t="s">
        <v>132</v>
      </c>
      <c r="B35" s="120">
        <v>0</v>
      </c>
      <c r="C35" s="126" t="s">
        <v>133</v>
      </c>
      <c r="D35" s="126"/>
      <c r="E35" s="126"/>
      <c r="F35" s="126"/>
      <c r="G35" s="120">
        <v>0</v>
      </c>
    </row>
    <row r="36" s="28" customFormat="1" ht="14" customHeight="1" spans="1:7">
      <c r="A36" s="22"/>
      <c r="B36" s="120"/>
      <c r="C36" s="127"/>
      <c r="D36" s="127"/>
      <c r="E36" s="127"/>
      <c r="F36" s="127"/>
      <c r="G36" s="120"/>
    </row>
    <row r="37" s="56" customFormat="1" ht="20" customHeight="1" spans="1:7">
      <c r="A37" s="128" t="s">
        <v>29</v>
      </c>
      <c r="B37" s="129">
        <f>SUM(B34:B35)</f>
        <v>1629.99</v>
      </c>
      <c r="C37" s="130" t="s">
        <v>30</v>
      </c>
      <c r="D37" s="131">
        <f>D34</f>
        <v>1629.99</v>
      </c>
      <c r="E37" s="131"/>
      <c r="F37" s="131"/>
      <c r="G37" s="132">
        <f>SUM(G34:G35)</f>
        <v>0</v>
      </c>
    </row>
  </sheetData>
  <mergeCells count="3">
    <mergeCell ref="A2:G2"/>
    <mergeCell ref="A3:B3"/>
    <mergeCell ref="C3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19" sqref="D19"/>
    </sheetView>
  </sheetViews>
  <sheetFormatPr defaultColWidth="9" defaultRowHeight="13.1"/>
  <cols>
    <col min="1" max="1" width="10.8285714285714" style="29" customWidth="1"/>
    <col min="2" max="2" width="38.8285714285714" style="29" customWidth="1"/>
    <col min="3" max="3" width="13.8285714285714" style="29" customWidth="1"/>
    <col min="4" max="6" width="13.8285714285714" style="28" customWidth="1"/>
    <col min="7" max="8" width="13.8285714285714" style="30" customWidth="1"/>
    <col min="9" max="9" width="13.8285714285714" style="28" customWidth="1"/>
    <col min="10" max="257" width="9.33333333333333" style="28" customWidth="1"/>
  </cols>
  <sheetData>
    <row r="1" ht="20.25" spans="1:1">
      <c r="A1" s="5" t="s">
        <v>134</v>
      </c>
    </row>
    <row r="2" ht="20.25" spans="1:9">
      <c r="A2" s="31" t="s">
        <v>135</v>
      </c>
      <c r="B2" s="31"/>
      <c r="C2" s="31"/>
      <c r="D2" s="32"/>
      <c r="E2" s="32"/>
      <c r="F2" s="32"/>
      <c r="G2" s="33"/>
      <c r="H2" s="33"/>
      <c r="I2" s="48"/>
    </row>
    <row r="3" spans="1:9">
      <c r="A3" s="34"/>
      <c r="B3" s="34"/>
      <c r="C3" s="34"/>
      <c r="D3" s="35"/>
      <c r="E3" s="28"/>
      <c r="F3" s="28"/>
      <c r="G3" s="30"/>
      <c r="H3" s="30"/>
      <c r="I3" s="49" t="s">
        <v>33</v>
      </c>
    </row>
    <row r="4" ht="25" customHeight="1" spans="1:9">
      <c r="A4" s="36" t="s">
        <v>34</v>
      </c>
      <c r="B4" s="37"/>
      <c r="C4" s="38" t="s">
        <v>136</v>
      </c>
      <c r="D4" s="39" t="s">
        <v>90</v>
      </c>
      <c r="E4" s="39"/>
      <c r="F4" s="39"/>
      <c r="G4" s="39" t="s">
        <v>91</v>
      </c>
      <c r="H4" s="39"/>
      <c r="I4" s="39"/>
    </row>
    <row r="5" ht="27" spans="1:9">
      <c r="A5" s="36" t="s">
        <v>45</v>
      </c>
      <c r="B5" s="39" t="s">
        <v>46</v>
      </c>
      <c r="C5" s="38"/>
      <c r="D5" s="39" t="s">
        <v>89</v>
      </c>
      <c r="E5" s="39" t="s">
        <v>137</v>
      </c>
      <c r="F5" s="39" t="s">
        <v>138</v>
      </c>
      <c r="G5" s="39" t="s">
        <v>89</v>
      </c>
      <c r="H5" s="36" t="s">
        <v>139</v>
      </c>
      <c r="I5" s="36" t="s">
        <v>140</v>
      </c>
    </row>
    <row r="6" ht="25" customHeight="1" spans="1:9">
      <c r="A6" s="39" t="s">
        <v>47</v>
      </c>
      <c r="B6" s="39"/>
      <c r="C6" s="40">
        <f t="shared" ref="C6:C21" si="0">D6+G6</f>
        <v>1629.99</v>
      </c>
      <c r="D6" s="40">
        <f t="shared" ref="D6:D21" si="1">SUM(E6:F6)</f>
        <v>1549.5</v>
      </c>
      <c r="E6" s="40">
        <f>E7+E10+E17</f>
        <v>1479.46</v>
      </c>
      <c r="F6" s="40">
        <f>F7+F10+F17</f>
        <v>70.04</v>
      </c>
      <c r="G6" s="40">
        <f t="shared" ref="G6:G21" si="2">SUM(H6:I6)</f>
        <v>80.49</v>
      </c>
      <c r="H6" s="40">
        <f>H7+H10+H17</f>
        <v>80.49</v>
      </c>
      <c r="I6" s="40">
        <f>I7+I10+I17</f>
        <v>0</v>
      </c>
    </row>
    <row r="7" s="27" customFormat="1" ht="25" customHeight="1" spans="1:9">
      <c r="A7" s="112" t="s">
        <v>48</v>
      </c>
      <c r="B7" s="45" t="s">
        <v>49</v>
      </c>
      <c r="C7" s="40">
        <f t="shared" si="0"/>
        <v>2</v>
      </c>
      <c r="D7" s="40">
        <f t="shared" si="1"/>
        <v>0</v>
      </c>
      <c r="E7" s="50">
        <f>E8</f>
        <v>0</v>
      </c>
      <c r="F7" s="50">
        <f>F8</f>
        <v>0</v>
      </c>
      <c r="G7" s="40">
        <f t="shared" si="2"/>
        <v>2</v>
      </c>
      <c r="H7" s="50">
        <f>H8</f>
        <v>2</v>
      </c>
      <c r="I7" s="50">
        <f>I8</f>
        <v>0</v>
      </c>
    </row>
    <row r="8" ht="25" customHeight="1" spans="1:9">
      <c r="A8" s="112" t="s">
        <v>50</v>
      </c>
      <c r="B8" s="45" t="s">
        <v>51</v>
      </c>
      <c r="C8" s="40">
        <f t="shared" si="0"/>
        <v>2</v>
      </c>
      <c r="D8" s="40">
        <f t="shared" si="1"/>
        <v>0</v>
      </c>
      <c r="E8" s="50">
        <f>E9</f>
        <v>0</v>
      </c>
      <c r="F8" s="50">
        <f>F9</f>
        <v>0</v>
      </c>
      <c r="G8" s="40">
        <f t="shared" si="2"/>
        <v>2</v>
      </c>
      <c r="H8" s="50">
        <f>H9</f>
        <v>2</v>
      </c>
      <c r="I8" s="50">
        <f>I9</f>
        <v>0</v>
      </c>
    </row>
    <row r="9" ht="25" customHeight="1" spans="1:9">
      <c r="A9" s="112" t="s">
        <v>52</v>
      </c>
      <c r="B9" s="113" t="s">
        <v>53</v>
      </c>
      <c r="C9" s="40">
        <f t="shared" si="0"/>
        <v>2</v>
      </c>
      <c r="D9" s="40">
        <f t="shared" si="1"/>
        <v>0</v>
      </c>
      <c r="E9" s="50">
        <v>0</v>
      </c>
      <c r="F9" s="50">
        <v>0</v>
      </c>
      <c r="G9" s="40">
        <f t="shared" si="2"/>
        <v>2</v>
      </c>
      <c r="H9" s="50">
        <v>2</v>
      </c>
      <c r="I9" s="50">
        <v>0</v>
      </c>
    </row>
    <row r="10" ht="25" customHeight="1" spans="1:9">
      <c r="A10" s="112" t="s">
        <v>54</v>
      </c>
      <c r="B10" s="52" t="s">
        <v>55</v>
      </c>
      <c r="C10" s="40">
        <f t="shared" si="0"/>
        <v>1589.19</v>
      </c>
      <c r="D10" s="40">
        <f t="shared" si="1"/>
        <v>1510.7</v>
      </c>
      <c r="E10" s="50">
        <f>E11+E13</f>
        <v>1440.66</v>
      </c>
      <c r="F10" s="50">
        <f>F11+F13</f>
        <v>70.04</v>
      </c>
      <c r="G10" s="40">
        <f t="shared" si="2"/>
        <v>78.49</v>
      </c>
      <c r="H10" s="50">
        <f>H11+H13</f>
        <v>78.49</v>
      </c>
      <c r="I10" s="50">
        <f>I11+I13</f>
        <v>0</v>
      </c>
    </row>
    <row r="11" ht="25" customHeight="1" spans="1:9">
      <c r="A11" s="112" t="s">
        <v>56</v>
      </c>
      <c r="B11" s="112" t="s">
        <v>57</v>
      </c>
      <c r="C11" s="40">
        <f t="shared" si="0"/>
        <v>1508.55</v>
      </c>
      <c r="D11" s="40">
        <f t="shared" si="1"/>
        <v>1430.06</v>
      </c>
      <c r="E11" s="50">
        <f>E12</f>
        <v>1360.02</v>
      </c>
      <c r="F11" s="50">
        <f>F12</f>
        <v>70.04</v>
      </c>
      <c r="G11" s="40">
        <f t="shared" si="2"/>
        <v>78.49</v>
      </c>
      <c r="H11" s="50">
        <f>H12</f>
        <v>78.49</v>
      </c>
      <c r="I11" s="50">
        <f>I12</f>
        <v>0</v>
      </c>
    </row>
    <row r="12" ht="25" customHeight="1" spans="1:9">
      <c r="A12" s="112" t="s">
        <v>58</v>
      </c>
      <c r="B12" s="112" t="s">
        <v>59</v>
      </c>
      <c r="C12" s="40">
        <f t="shared" si="0"/>
        <v>1508.55</v>
      </c>
      <c r="D12" s="40">
        <f t="shared" si="1"/>
        <v>1430.06</v>
      </c>
      <c r="E12" s="50">
        <v>1360.02</v>
      </c>
      <c r="F12" s="50">
        <v>70.04</v>
      </c>
      <c r="G12" s="40">
        <f t="shared" si="2"/>
        <v>78.49</v>
      </c>
      <c r="H12" s="50">
        <v>78.49</v>
      </c>
      <c r="I12" s="50"/>
    </row>
    <row r="13" ht="25" customHeight="1" spans="1:9">
      <c r="A13" s="112" t="s">
        <v>60</v>
      </c>
      <c r="B13" s="112" t="s">
        <v>61</v>
      </c>
      <c r="C13" s="40">
        <f t="shared" si="0"/>
        <v>80.64</v>
      </c>
      <c r="D13" s="40">
        <f t="shared" si="1"/>
        <v>80.64</v>
      </c>
      <c r="E13" s="50">
        <f>E14+E15+E16</f>
        <v>80.64</v>
      </c>
      <c r="F13" s="50">
        <f>F14+F15+F16</f>
        <v>0</v>
      </c>
      <c r="G13" s="40">
        <f t="shared" si="2"/>
        <v>0</v>
      </c>
      <c r="H13" s="50">
        <f>H14+H15+H16</f>
        <v>0</v>
      </c>
      <c r="I13" s="50">
        <f>I14+I15+I16</f>
        <v>0</v>
      </c>
    </row>
    <row r="14" s="28" customFormat="1" ht="25" customHeight="1" spans="1:9">
      <c r="A14" s="112" t="s">
        <v>62</v>
      </c>
      <c r="B14" s="45" t="s">
        <v>63</v>
      </c>
      <c r="C14" s="40">
        <f t="shared" si="0"/>
        <v>43.56</v>
      </c>
      <c r="D14" s="40">
        <f t="shared" si="1"/>
        <v>43.56</v>
      </c>
      <c r="E14" s="50">
        <v>43.56</v>
      </c>
      <c r="F14" s="50"/>
      <c r="G14" s="40">
        <f t="shared" si="2"/>
        <v>0</v>
      </c>
      <c r="H14" s="50"/>
      <c r="I14" s="50"/>
    </row>
    <row r="15" ht="25" customHeight="1" spans="1:9">
      <c r="A15" s="112" t="s">
        <v>64</v>
      </c>
      <c r="B15" s="112" t="s">
        <v>65</v>
      </c>
      <c r="C15" s="40">
        <f t="shared" si="0"/>
        <v>34.68</v>
      </c>
      <c r="D15" s="40">
        <f t="shared" si="1"/>
        <v>34.68</v>
      </c>
      <c r="E15" s="50">
        <v>34.68</v>
      </c>
      <c r="F15" s="50"/>
      <c r="G15" s="40">
        <f t="shared" si="2"/>
        <v>0</v>
      </c>
      <c r="H15" s="50"/>
      <c r="I15" s="50"/>
    </row>
    <row r="16" ht="25" customHeight="1" spans="1:9">
      <c r="A16" s="112" t="s">
        <v>66</v>
      </c>
      <c r="B16" s="112" t="s">
        <v>67</v>
      </c>
      <c r="C16" s="40">
        <f t="shared" si="0"/>
        <v>2.4</v>
      </c>
      <c r="D16" s="40">
        <f t="shared" si="1"/>
        <v>2.4</v>
      </c>
      <c r="E16" s="50">
        <v>2.4</v>
      </c>
      <c r="F16" s="50"/>
      <c r="G16" s="40">
        <f t="shared" si="2"/>
        <v>0</v>
      </c>
      <c r="H16" s="50"/>
      <c r="I16" s="50"/>
    </row>
    <row r="17" ht="25" customHeight="1" spans="1:9">
      <c r="A17" s="112" t="s">
        <v>68</v>
      </c>
      <c r="B17" s="112" t="s">
        <v>69</v>
      </c>
      <c r="C17" s="40">
        <f t="shared" si="0"/>
        <v>38.8</v>
      </c>
      <c r="D17" s="40">
        <f t="shared" si="1"/>
        <v>38.8</v>
      </c>
      <c r="E17" s="50">
        <f>E18</f>
        <v>38.8</v>
      </c>
      <c r="F17" s="50">
        <f>F18</f>
        <v>0</v>
      </c>
      <c r="G17" s="40">
        <f t="shared" si="2"/>
        <v>0</v>
      </c>
      <c r="H17" s="50">
        <f>H18</f>
        <v>0</v>
      </c>
      <c r="I17" s="50">
        <f>I18</f>
        <v>0</v>
      </c>
    </row>
    <row r="18" ht="25" customHeight="1" spans="1:9">
      <c r="A18" s="112" t="s">
        <v>70</v>
      </c>
      <c r="B18" s="112" t="s">
        <v>71</v>
      </c>
      <c r="C18" s="40">
        <f t="shared" si="0"/>
        <v>38.8</v>
      </c>
      <c r="D18" s="40">
        <f t="shared" si="1"/>
        <v>38.8</v>
      </c>
      <c r="E18" s="50">
        <f>E19+E20+E21</f>
        <v>38.8</v>
      </c>
      <c r="F18" s="50">
        <f>F19+F20+F21</f>
        <v>0</v>
      </c>
      <c r="G18" s="40">
        <f t="shared" si="2"/>
        <v>0</v>
      </c>
      <c r="H18" s="50">
        <f>H19+H20+H21</f>
        <v>0</v>
      </c>
      <c r="I18" s="50">
        <f>I19+I20+I21</f>
        <v>0</v>
      </c>
    </row>
    <row r="19" ht="25" customHeight="1" spans="1:9">
      <c r="A19" s="112" t="s">
        <v>72</v>
      </c>
      <c r="B19" s="112" t="s">
        <v>73</v>
      </c>
      <c r="C19" s="40">
        <f t="shared" si="0"/>
        <v>9</v>
      </c>
      <c r="D19" s="40">
        <f t="shared" si="1"/>
        <v>9</v>
      </c>
      <c r="E19" s="50">
        <v>9</v>
      </c>
      <c r="F19" s="50"/>
      <c r="G19" s="40">
        <f t="shared" si="2"/>
        <v>0</v>
      </c>
      <c r="H19" s="50"/>
      <c r="I19" s="50"/>
    </row>
    <row r="20" ht="25" customHeight="1" spans="1:9">
      <c r="A20" s="112" t="s">
        <v>74</v>
      </c>
      <c r="B20" s="112" t="s">
        <v>75</v>
      </c>
      <c r="C20" s="40">
        <f t="shared" si="0"/>
        <v>28.8</v>
      </c>
      <c r="D20" s="40">
        <f t="shared" si="1"/>
        <v>28.8</v>
      </c>
      <c r="E20" s="50">
        <v>28.8</v>
      </c>
      <c r="F20" s="50"/>
      <c r="G20" s="40">
        <f t="shared" si="2"/>
        <v>0</v>
      </c>
      <c r="H20" s="50"/>
      <c r="I20" s="50"/>
    </row>
    <row r="21" ht="25" customHeight="1" spans="1:9">
      <c r="A21" s="112" t="s">
        <v>76</v>
      </c>
      <c r="B21" s="112" t="s">
        <v>92</v>
      </c>
      <c r="C21" s="40">
        <f t="shared" si="0"/>
        <v>1</v>
      </c>
      <c r="D21" s="40">
        <f t="shared" si="1"/>
        <v>1</v>
      </c>
      <c r="E21" s="50">
        <v>1</v>
      </c>
      <c r="F21" s="50"/>
      <c r="G21" s="40">
        <f t="shared" si="2"/>
        <v>0</v>
      </c>
      <c r="H21" s="50"/>
      <c r="I21" s="50"/>
    </row>
  </sheetData>
  <mergeCells count="6">
    <mergeCell ref="A2:I2"/>
    <mergeCell ref="A4:B4"/>
    <mergeCell ref="D4:F4"/>
    <mergeCell ref="G4:I4"/>
    <mergeCell ref="A6:B6"/>
    <mergeCell ref="C4:C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pane xSplit="3" ySplit="5" topLeftCell="D28" activePane="bottomRight" state="frozen"/>
      <selection/>
      <selection pane="topRight"/>
      <selection pane="bottomLeft"/>
      <selection pane="bottomRight" activeCell="I17" sqref="I17"/>
    </sheetView>
  </sheetViews>
  <sheetFormatPr defaultColWidth="9" defaultRowHeight="13.1" outlineLevelCol="5"/>
  <cols>
    <col min="1" max="2" width="10.8285714285714" style="74" customWidth="1"/>
    <col min="3" max="3" width="55.8285714285714" style="74" customWidth="1"/>
    <col min="4" max="6" width="20.8285714285714" style="74" customWidth="1"/>
    <col min="7" max="257" width="9.33333333333333" style="74" customWidth="1"/>
  </cols>
  <sheetData>
    <row r="1" ht="20.25" spans="1:1">
      <c r="A1" s="5" t="s">
        <v>141</v>
      </c>
    </row>
    <row r="2" ht="20.25" spans="1:6">
      <c r="A2" s="75" t="s">
        <v>142</v>
      </c>
      <c r="B2" s="75"/>
      <c r="C2" s="75"/>
      <c r="D2" s="75"/>
      <c r="E2" s="75"/>
      <c r="F2" s="75"/>
    </row>
    <row r="3" ht="17" customHeight="1" spans="1:6">
      <c r="A3" s="76"/>
      <c r="B3" s="76"/>
      <c r="C3" s="76"/>
      <c r="D3" s="76"/>
      <c r="F3" s="77" t="s">
        <v>33</v>
      </c>
    </row>
    <row r="4" ht="25" customHeight="1" spans="1:6">
      <c r="A4" s="92" t="s">
        <v>143</v>
      </c>
      <c r="B4" s="93"/>
      <c r="C4" s="94"/>
      <c r="D4" s="95" t="s">
        <v>90</v>
      </c>
      <c r="E4" s="95"/>
      <c r="F4" s="95"/>
    </row>
    <row r="5" ht="25" customHeight="1" spans="1:6">
      <c r="A5" s="96" t="s">
        <v>144</v>
      </c>
      <c r="B5" s="96" t="s">
        <v>145</v>
      </c>
      <c r="C5" s="97" t="s">
        <v>46</v>
      </c>
      <c r="D5" s="98" t="s">
        <v>136</v>
      </c>
      <c r="E5" s="98" t="s">
        <v>137</v>
      </c>
      <c r="F5" s="98" t="s">
        <v>138</v>
      </c>
    </row>
    <row r="6" ht="25" customHeight="1" spans="1:6">
      <c r="A6" s="99" t="s">
        <v>47</v>
      </c>
      <c r="B6" s="100"/>
      <c r="C6" s="101"/>
      <c r="D6" s="102">
        <f>E6+F6</f>
        <v>1549.5</v>
      </c>
      <c r="E6" s="103">
        <f>E7+E18+E25</f>
        <v>1479.46</v>
      </c>
      <c r="F6" s="103">
        <f>F7+F18+F25</f>
        <v>70.04</v>
      </c>
    </row>
    <row r="7" ht="25" customHeight="1" spans="1:6">
      <c r="A7" s="104">
        <v>301</v>
      </c>
      <c r="B7" s="105"/>
      <c r="C7" s="106" t="s">
        <v>146</v>
      </c>
      <c r="D7" s="43">
        <f t="shared" ref="D7:D29" si="0">SUM(E7:F7)</f>
        <v>662.28</v>
      </c>
      <c r="E7" s="43">
        <f>SUM(E8:E17)</f>
        <v>662.28</v>
      </c>
      <c r="F7" s="43">
        <f>SUM(F8:F16)</f>
        <v>0</v>
      </c>
    </row>
    <row r="8" ht="25" customHeight="1" spans="1:6">
      <c r="A8" s="105"/>
      <c r="B8" s="107" t="s">
        <v>147</v>
      </c>
      <c r="C8" s="108" t="s">
        <v>148</v>
      </c>
      <c r="D8" s="43">
        <f t="shared" si="0"/>
        <v>178</v>
      </c>
      <c r="E8" s="43">
        <v>178</v>
      </c>
      <c r="F8" s="43">
        <v>0</v>
      </c>
    </row>
    <row r="9" ht="25" customHeight="1" spans="1:6">
      <c r="A9" s="105"/>
      <c r="B9" s="107" t="s">
        <v>149</v>
      </c>
      <c r="C9" s="109" t="s">
        <v>150</v>
      </c>
      <c r="D9" s="43">
        <f t="shared" si="0"/>
        <v>112.68</v>
      </c>
      <c r="E9" s="43">
        <v>112.68</v>
      </c>
      <c r="F9" s="43">
        <v>0</v>
      </c>
    </row>
    <row r="10" ht="25" customHeight="1" spans="1:6">
      <c r="A10" s="105"/>
      <c r="B10" s="107" t="s">
        <v>151</v>
      </c>
      <c r="C10" s="109" t="s">
        <v>152</v>
      </c>
      <c r="D10" s="43">
        <f t="shared" si="0"/>
        <v>178.7</v>
      </c>
      <c r="E10" s="43">
        <v>178.7</v>
      </c>
      <c r="F10" s="43">
        <v>0</v>
      </c>
    </row>
    <row r="11" ht="25" customHeight="1" spans="1:6">
      <c r="A11" s="105"/>
      <c r="B11" s="107" t="s">
        <v>153</v>
      </c>
      <c r="C11" s="109" t="s">
        <v>154</v>
      </c>
      <c r="D11" s="43">
        <f t="shared" si="0"/>
        <v>60.98</v>
      </c>
      <c r="E11" s="43">
        <v>60.98</v>
      </c>
      <c r="F11" s="43">
        <v>0</v>
      </c>
    </row>
    <row r="12" ht="25" customHeight="1" spans="1:6">
      <c r="A12" s="105"/>
      <c r="B12" s="107" t="s">
        <v>155</v>
      </c>
      <c r="C12" s="110" t="s">
        <v>156</v>
      </c>
      <c r="D12" s="43">
        <f t="shared" si="0"/>
        <v>34.68</v>
      </c>
      <c r="E12" s="43">
        <v>34.68</v>
      </c>
      <c r="F12" s="43"/>
    </row>
    <row r="13" ht="25" customHeight="1" spans="1:6">
      <c r="A13" s="105"/>
      <c r="B13" s="107" t="s">
        <v>157</v>
      </c>
      <c r="C13" s="110" t="s">
        <v>158</v>
      </c>
      <c r="D13" s="43">
        <f t="shared" si="0"/>
        <v>2.4</v>
      </c>
      <c r="E13" s="43">
        <v>2.4</v>
      </c>
      <c r="F13" s="43"/>
    </row>
    <row r="14" ht="25" customHeight="1" spans="1:6">
      <c r="A14" s="105"/>
      <c r="B14" s="107" t="s">
        <v>159</v>
      </c>
      <c r="C14" s="91" t="s">
        <v>160</v>
      </c>
      <c r="D14" s="43">
        <f t="shared" si="0"/>
        <v>37.8</v>
      </c>
      <c r="E14" s="43">
        <v>37.8</v>
      </c>
      <c r="F14" s="43"/>
    </row>
    <row r="15" ht="25" customHeight="1" spans="1:6">
      <c r="A15" s="105"/>
      <c r="B15" s="107" t="s">
        <v>161</v>
      </c>
      <c r="C15" s="91" t="s">
        <v>162</v>
      </c>
      <c r="D15" s="43">
        <f t="shared" si="0"/>
        <v>3.64</v>
      </c>
      <c r="E15" s="43">
        <v>3.64</v>
      </c>
      <c r="F15" s="43"/>
    </row>
    <row r="16" ht="25" customHeight="1" spans="1:6">
      <c r="A16" s="105"/>
      <c r="B16" s="107" t="s">
        <v>163</v>
      </c>
      <c r="C16" s="91" t="s">
        <v>164</v>
      </c>
      <c r="D16" s="43">
        <f t="shared" si="0"/>
        <v>50.4</v>
      </c>
      <c r="E16" s="43">
        <v>50.4</v>
      </c>
      <c r="F16" s="43"/>
    </row>
    <row r="17" ht="25" customHeight="1" spans="1:6">
      <c r="A17" s="105"/>
      <c r="B17" s="107" t="s">
        <v>165</v>
      </c>
      <c r="C17" s="91" t="s">
        <v>166</v>
      </c>
      <c r="D17" s="43">
        <f t="shared" si="0"/>
        <v>3</v>
      </c>
      <c r="E17" s="43">
        <v>3</v>
      </c>
      <c r="F17" s="43"/>
    </row>
    <row r="18" ht="25" customHeight="1" spans="1:6">
      <c r="A18" s="104">
        <v>302</v>
      </c>
      <c r="B18" s="107"/>
      <c r="C18" s="111" t="s">
        <v>167</v>
      </c>
      <c r="D18" s="43">
        <f t="shared" si="0"/>
        <v>70.04</v>
      </c>
      <c r="E18" s="43">
        <f>SUM(E19:E24)</f>
        <v>0</v>
      </c>
      <c r="F18" s="43">
        <f>SUM(F19:F24)</f>
        <v>70.04</v>
      </c>
    </row>
    <row r="19" ht="25" customHeight="1" spans="1:6">
      <c r="A19" s="105"/>
      <c r="B19" s="107" t="s">
        <v>168</v>
      </c>
      <c r="C19" s="91" t="s">
        <v>169</v>
      </c>
      <c r="D19" s="43">
        <f t="shared" si="0"/>
        <v>48.45</v>
      </c>
      <c r="E19" s="43"/>
      <c r="F19" s="43">
        <v>48.45</v>
      </c>
    </row>
    <row r="20" ht="25" customHeight="1" spans="1:6">
      <c r="A20" s="105"/>
      <c r="B20" s="107" t="s">
        <v>170</v>
      </c>
      <c r="C20" s="91" t="s">
        <v>171</v>
      </c>
      <c r="D20" s="43">
        <f t="shared" si="0"/>
        <v>0</v>
      </c>
      <c r="E20" s="43"/>
      <c r="F20" s="43"/>
    </row>
    <row r="21" ht="25" customHeight="1" spans="1:6">
      <c r="A21" s="105"/>
      <c r="B21" s="107" t="s">
        <v>172</v>
      </c>
      <c r="C21" s="91" t="s">
        <v>173</v>
      </c>
      <c r="D21" s="43">
        <f t="shared" si="0"/>
        <v>0</v>
      </c>
      <c r="E21" s="43"/>
      <c r="F21" s="43"/>
    </row>
    <row r="22" ht="25" customHeight="1" spans="1:6">
      <c r="A22" s="105"/>
      <c r="B22" s="107" t="s">
        <v>174</v>
      </c>
      <c r="C22" s="91" t="s">
        <v>175</v>
      </c>
      <c r="D22" s="43">
        <f t="shared" si="0"/>
        <v>7.74</v>
      </c>
      <c r="E22" s="43"/>
      <c r="F22" s="43">
        <v>7.74</v>
      </c>
    </row>
    <row r="23" ht="25" customHeight="1" spans="1:6">
      <c r="A23" s="105"/>
      <c r="B23" s="107" t="s">
        <v>176</v>
      </c>
      <c r="C23" s="91" t="s">
        <v>177</v>
      </c>
      <c r="D23" s="43">
        <f t="shared" si="0"/>
        <v>4.25</v>
      </c>
      <c r="E23" s="43"/>
      <c r="F23" s="43">
        <v>4.25</v>
      </c>
    </row>
    <row r="24" ht="25" customHeight="1" spans="1:6">
      <c r="A24" s="105"/>
      <c r="B24" s="107" t="s">
        <v>178</v>
      </c>
      <c r="C24" s="91" t="s">
        <v>179</v>
      </c>
      <c r="D24" s="43">
        <f t="shared" si="0"/>
        <v>9.6</v>
      </c>
      <c r="E24" s="43"/>
      <c r="F24" s="43">
        <v>9.6</v>
      </c>
    </row>
    <row r="25" ht="25" customHeight="1" spans="1:6">
      <c r="A25" s="104">
        <v>303</v>
      </c>
      <c r="B25" s="107"/>
      <c r="C25" s="111" t="s">
        <v>180</v>
      </c>
      <c r="D25" s="43">
        <f t="shared" si="0"/>
        <v>817.18</v>
      </c>
      <c r="E25" s="43">
        <f>SUM(E26:E29)</f>
        <v>817.18</v>
      </c>
      <c r="F25" s="43">
        <f>SUM(F26:F29)</f>
        <v>0</v>
      </c>
    </row>
    <row r="26" ht="25" customHeight="1" spans="1:6">
      <c r="A26" s="105"/>
      <c r="B26" s="107" t="s">
        <v>181</v>
      </c>
      <c r="C26" s="91" t="s">
        <v>182</v>
      </c>
      <c r="D26" s="43">
        <f t="shared" si="0"/>
        <v>0</v>
      </c>
      <c r="E26" s="43"/>
      <c r="F26" s="43"/>
    </row>
    <row r="27" ht="25" customHeight="1" spans="1:6">
      <c r="A27" s="105"/>
      <c r="B27" s="107" t="s">
        <v>183</v>
      </c>
      <c r="C27" s="91" t="s">
        <v>184</v>
      </c>
      <c r="D27" s="43">
        <f t="shared" si="0"/>
        <v>23.56</v>
      </c>
      <c r="E27" s="43">
        <v>23.56</v>
      </c>
      <c r="F27" s="43"/>
    </row>
    <row r="28" ht="25" customHeight="1" spans="1:6">
      <c r="A28" s="105"/>
      <c r="B28" s="107" t="s">
        <v>185</v>
      </c>
      <c r="C28" s="91" t="s">
        <v>186</v>
      </c>
      <c r="D28" s="43">
        <f t="shared" si="0"/>
        <v>20</v>
      </c>
      <c r="E28" s="43">
        <v>20</v>
      </c>
      <c r="F28" s="43"/>
    </row>
    <row r="29" ht="25" customHeight="1" spans="1:6">
      <c r="A29" s="105"/>
      <c r="B29" s="107" t="s">
        <v>187</v>
      </c>
      <c r="C29" s="91" t="s">
        <v>188</v>
      </c>
      <c r="D29" s="43">
        <f t="shared" si="0"/>
        <v>773.62</v>
      </c>
      <c r="E29" s="43">
        <v>773.62</v>
      </c>
      <c r="F29" s="43"/>
    </row>
  </sheetData>
  <mergeCells count="4">
    <mergeCell ref="A2:F2"/>
    <mergeCell ref="A4:C4"/>
    <mergeCell ref="D4:F4"/>
    <mergeCell ref="A6:C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selection activeCell="F22" sqref="F22"/>
    </sheetView>
  </sheetViews>
  <sheetFormatPr defaultColWidth="9" defaultRowHeight="13.1" outlineLevelCol="5"/>
  <cols>
    <col min="1" max="2" width="10.8285714285714" style="74" customWidth="1"/>
    <col min="3" max="3" width="55.8285714285714" style="74" customWidth="1"/>
    <col min="4" max="6" width="20.8285714285714" style="74" customWidth="1"/>
    <col min="7" max="257" width="9.33333333333333" style="74" customWidth="1"/>
  </cols>
  <sheetData>
    <row r="1" ht="20.25" spans="1:1">
      <c r="A1" s="5" t="s">
        <v>189</v>
      </c>
    </row>
    <row r="2" ht="20.25" spans="1:6">
      <c r="A2" s="75" t="s">
        <v>190</v>
      </c>
      <c r="B2" s="75"/>
      <c r="C2" s="75"/>
      <c r="D2" s="75"/>
      <c r="E2" s="75"/>
      <c r="F2" s="75"/>
    </row>
    <row r="3" ht="17" customHeight="1" spans="1:6">
      <c r="A3" s="76"/>
      <c r="B3" s="76"/>
      <c r="C3" s="76"/>
      <c r="D3" s="76"/>
      <c r="F3" s="77" t="s">
        <v>33</v>
      </c>
    </row>
    <row r="4" ht="25" customHeight="1" spans="1:6">
      <c r="A4" s="78" t="s">
        <v>191</v>
      </c>
      <c r="B4" s="79"/>
      <c r="C4" s="80"/>
      <c r="D4" s="81" t="s">
        <v>90</v>
      </c>
      <c r="E4" s="81"/>
      <c r="F4" s="81"/>
    </row>
    <row r="5" ht="25" customHeight="1" spans="1:6">
      <c r="A5" s="82" t="s">
        <v>144</v>
      </c>
      <c r="B5" s="82" t="s">
        <v>145</v>
      </c>
      <c r="C5" s="83" t="s">
        <v>46</v>
      </c>
      <c r="D5" s="84" t="s">
        <v>136</v>
      </c>
      <c r="E5" s="84" t="s">
        <v>137</v>
      </c>
      <c r="F5" s="84" t="s">
        <v>138</v>
      </c>
    </row>
    <row r="6" ht="25" customHeight="1" spans="1:6">
      <c r="A6" s="82" t="s">
        <v>47</v>
      </c>
      <c r="B6" s="82"/>
      <c r="C6" s="82"/>
      <c r="D6" s="85">
        <f t="shared" ref="D6:D22" si="0">E6+F6</f>
        <v>1549.5</v>
      </c>
      <c r="E6" s="85">
        <f>E7+E12+E19+E16</f>
        <v>1479.46</v>
      </c>
      <c r="F6" s="85">
        <f>F7+F12+F19+F16</f>
        <v>70.04</v>
      </c>
    </row>
    <row r="7" ht="25" customHeight="1" spans="1:6">
      <c r="A7" s="86">
        <v>501</v>
      </c>
      <c r="B7" s="87"/>
      <c r="C7" s="88" t="s">
        <v>192</v>
      </c>
      <c r="D7" s="85">
        <f t="shared" si="0"/>
        <v>173.46</v>
      </c>
      <c r="E7" s="89">
        <f>SUM(E8:E11)</f>
        <v>173.46</v>
      </c>
      <c r="F7" s="89">
        <f>SUM(F8:F11)</f>
        <v>0</v>
      </c>
    </row>
    <row r="8" ht="25" customHeight="1" spans="1:6">
      <c r="A8" s="87"/>
      <c r="B8" s="87" t="s">
        <v>193</v>
      </c>
      <c r="C8" s="90" t="s">
        <v>194</v>
      </c>
      <c r="D8" s="85">
        <f t="shared" si="0"/>
        <v>136.68</v>
      </c>
      <c r="E8" s="89">
        <v>136.68</v>
      </c>
      <c r="F8" s="89">
        <v>0</v>
      </c>
    </row>
    <row r="9" ht="25" customHeight="1" spans="1:6">
      <c r="A9" s="87"/>
      <c r="B9" s="87" t="s">
        <v>195</v>
      </c>
      <c r="C9" s="91" t="s">
        <v>196</v>
      </c>
      <c r="D9" s="85">
        <f t="shared" si="0"/>
        <v>18.48</v>
      </c>
      <c r="E9" s="89">
        <v>18.48</v>
      </c>
      <c r="F9" s="89">
        <v>0</v>
      </c>
    </row>
    <row r="10" ht="25" customHeight="1" spans="1:6">
      <c r="A10" s="87"/>
      <c r="B10" s="87" t="s">
        <v>197</v>
      </c>
      <c r="C10" s="90" t="s">
        <v>164</v>
      </c>
      <c r="D10" s="85">
        <f t="shared" si="0"/>
        <v>16.8</v>
      </c>
      <c r="E10" s="89">
        <v>16.8</v>
      </c>
      <c r="F10" s="89">
        <v>0</v>
      </c>
    </row>
    <row r="11" ht="25" customHeight="1" spans="1:6">
      <c r="A11" s="87"/>
      <c r="B11" s="87" t="s">
        <v>198</v>
      </c>
      <c r="C11" s="90" t="s">
        <v>199</v>
      </c>
      <c r="D11" s="85">
        <f t="shared" si="0"/>
        <v>1.5</v>
      </c>
      <c r="E11" s="89">
        <v>1.5</v>
      </c>
      <c r="F11" s="89">
        <v>0</v>
      </c>
    </row>
    <row r="12" ht="25" customHeight="1" spans="1:6">
      <c r="A12" s="86">
        <v>502</v>
      </c>
      <c r="B12" s="86"/>
      <c r="C12" s="88" t="s">
        <v>200</v>
      </c>
      <c r="D12" s="85">
        <f t="shared" si="0"/>
        <v>16.7</v>
      </c>
      <c r="E12" s="89">
        <f>SUM(E13:E15)</f>
        <v>0</v>
      </c>
      <c r="F12" s="89">
        <f>SUM(F13:F15)</f>
        <v>16.7</v>
      </c>
    </row>
    <row r="13" ht="25" customHeight="1" spans="1:6">
      <c r="A13" s="87"/>
      <c r="B13" s="87" t="s">
        <v>201</v>
      </c>
      <c r="C13" s="90" t="s">
        <v>169</v>
      </c>
      <c r="D13" s="85">
        <f t="shared" si="0"/>
        <v>16.7</v>
      </c>
      <c r="E13" s="89"/>
      <c r="F13" s="89">
        <v>16.7</v>
      </c>
    </row>
    <row r="14" ht="25" customHeight="1" spans="1:6">
      <c r="A14" s="87"/>
      <c r="B14" s="87" t="s">
        <v>202</v>
      </c>
      <c r="C14" s="90" t="s">
        <v>203</v>
      </c>
      <c r="D14" s="85">
        <f t="shared" si="0"/>
        <v>0</v>
      </c>
      <c r="E14" s="89"/>
      <c r="F14" s="89"/>
    </row>
    <row r="15" ht="25" customHeight="1" spans="1:6">
      <c r="A15" s="87"/>
      <c r="B15" s="87" t="s">
        <v>204</v>
      </c>
      <c r="C15" s="90" t="s">
        <v>177</v>
      </c>
      <c r="D15" s="85">
        <f t="shared" si="0"/>
        <v>0</v>
      </c>
      <c r="E15" s="89"/>
      <c r="F15" s="89"/>
    </row>
    <row r="16" ht="25" customHeight="1" spans="1:6">
      <c r="A16" s="86" t="s">
        <v>205</v>
      </c>
      <c r="B16" s="86"/>
      <c r="C16" s="88" t="s">
        <v>206</v>
      </c>
      <c r="D16" s="85">
        <f t="shared" si="0"/>
        <v>542.16</v>
      </c>
      <c r="E16" s="89">
        <f>E18+E17</f>
        <v>488.82</v>
      </c>
      <c r="F16" s="89">
        <f>F18+F17</f>
        <v>53.34</v>
      </c>
    </row>
    <row r="17" ht="25" customHeight="1" spans="1:6">
      <c r="A17" s="87"/>
      <c r="B17" s="87" t="s">
        <v>207</v>
      </c>
      <c r="C17" s="90" t="s">
        <v>208</v>
      </c>
      <c r="D17" s="85">
        <f t="shared" si="0"/>
        <v>488.82</v>
      </c>
      <c r="E17" s="89">
        <v>488.82</v>
      </c>
      <c r="F17" s="89"/>
    </row>
    <row r="18" ht="25" customHeight="1" spans="1:6">
      <c r="A18" s="87"/>
      <c r="B18" s="87" t="s">
        <v>209</v>
      </c>
      <c r="C18" s="90" t="s">
        <v>210</v>
      </c>
      <c r="D18" s="85">
        <f t="shared" si="0"/>
        <v>53.34</v>
      </c>
      <c r="E18" s="89"/>
      <c r="F18" s="89">
        <v>53.34</v>
      </c>
    </row>
    <row r="19" ht="25" customHeight="1" spans="1:6">
      <c r="A19" s="86">
        <v>509</v>
      </c>
      <c r="B19" s="86"/>
      <c r="C19" s="88" t="s">
        <v>180</v>
      </c>
      <c r="D19" s="85">
        <f t="shared" si="0"/>
        <v>817.18</v>
      </c>
      <c r="E19" s="89">
        <f>SUM(E20:E22)</f>
        <v>817.18</v>
      </c>
      <c r="F19" s="89">
        <f>SUM(F20:F22)</f>
        <v>0</v>
      </c>
    </row>
    <row r="20" ht="25" customHeight="1" spans="1:6">
      <c r="A20" s="87"/>
      <c r="B20" s="87" t="s">
        <v>211</v>
      </c>
      <c r="C20" s="90" t="s">
        <v>212</v>
      </c>
      <c r="D20" s="85">
        <f t="shared" si="0"/>
        <v>793.62</v>
      </c>
      <c r="E20" s="89">
        <v>793.62</v>
      </c>
      <c r="F20" s="89"/>
    </row>
    <row r="21" ht="25" customHeight="1" spans="1:6">
      <c r="A21" s="87"/>
      <c r="B21" s="87" t="s">
        <v>213</v>
      </c>
      <c r="C21" s="90" t="s">
        <v>214</v>
      </c>
      <c r="D21" s="85">
        <f t="shared" si="0"/>
        <v>23.56</v>
      </c>
      <c r="E21" s="89">
        <v>23.56</v>
      </c>
      <c r="F21" s="89"/>
    </row>
    <row r="22" ht="25" customHeight="1" spans="1:6">
      <c r="A22" s="87"/>
      <c r="B22" s="87" t="s">
        <v>215</v>
      </c>
      <c r="C22" s="90" t="s">
        <v>216</v>
      </c>
      <c r="D22" s="85">
        <f t="shared" si="0"/>
        <v>0</v>
      </c>
      <c r="E22" s="89"/>
      <c r="F22" s="89"/>
    </row>
  </sheetData>
  <mergeCells count="4">
    <mergeCell ref="A2:F2"/>
    <mergeCell ref="A4:C4"/>
    <mergeCell ref="D4:F4"/>
    <mergeCell ref="A6:C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3.1" outlineLevelCol="7"/>
  <cols>
    <col min="1" max="1" width="7.66666666666667" style="28" customWidth="1"/>
    <col min="2" max="2" width="25.8285714285714" style="28" customWidth="1"/>
    <col min="3" max="3" width="15.8285714285714" style="28" customWidth="1"/>
    <col min="4" max="5" width="15.8285714285714" style="56" customWidth="1"/>
    <col min="6" max="6" width="22.6666666666667" style="56" customWidth="1"/>
    <col min="7" max="7" width="18.8285714285714" style="28" customWidth="1"/>
    <col min="8" max="8" width="15.8285714285714" style="28" customWidth="1"/>
    <col min="9" max="257" width="9.33333333333333" style="28" customWidth="1"/>
  </cols>
  <sheetData>
    <row r="1" ht="20.25" spans="1:3">
      <c r="A1" s="48" t="s">
        <v>217</v>
      </c>
      <c r="B1" s="48"/>
      <c r="C1" s="48"/>
    </row>
    <row r="2" ht="20.25" spans="1:8">
      <c r="A2" s="31" t="s">
        <v>218</v>
      </c>
      <c r="B2" s="31"/>
      <c r="C2" s="31"/>
      <c r="D2" s="32"/>
      <c r="E2" s="32"/>
      <c r="F2" s="32"/>
      <c r="G2" s="32"/>
      <c r="H2" s="32"/>
    </row>
    <row r="3" s="55" customFormat="1" ht="60" customHeight="1" spans="1:8">
      <c r="A3" s="57" t="s">
        <v>6</v>
      </c>
      <c r="B3" s="58"/>
      <c r="C3" s="37" t="s">
        <v>219</v>
      </c>
      <c r="D3" s="37" t="s">
        <v>220</v>
      </c>
      <c r="E3" s="37" t="s">
        <v>221</v>
      </c>
      <c r="F3" s="37" t="s">
        <v>222</v>
      </c>
      <c r="G3" s="37" t="s">
        <v>223</v>
      </c>
      <c r="H3" s="36" t="s">
        <v>224</v>
      </c>
    </row>
    <row r="4" s="27" customFormat="1" ht="40" customHeight="1" spans="1:8">
      <c r="A4" s="59" t="s">
        <v>136</v>
      </c>
      <c r="B4" s="60"/>
      <c r="C4" s="43">
        <f>C8</f>
        <v>4.25</v>
      </c>
      <c r="D4" s="43">
        <f>D8</f>
        <v>4.25</v>
      </c>
      <c r="E4" s="61">
        <f>IF(D4=0,0,(C4-D4)/D4)</f>
        <v>0</v>
      </c>
      <c r="F4" s="62"/>
      <c r="G4" s="63">
        <f>C4/表1!B5</f>
        <v>0.00260737795937398</v>
      </c>
      <c r="H4" s="64"/>
    </row>
    <row r="5" ht="40" customHeight="1" spans="1:8">
      <c r="A5" s="65" t="s">
        <v>225</v>
      </c>
      <c r="B5" s="66"/>
      <c r="C5" s="43"/>
      <c r="D5" s="43"/>
      <c r="E5" s="61"/>
      <c r="F5" s="67" t="s">
        <v>226</v>
      </c>
      <c r="G5" s="63"/>
      <c r="H5" s="68"/>
    </row>
    <row r="6" ht="40" customHeight="1" spans="1:8">
      <c r="A6" s="65" t="s">
        <v>227</v>
      </c>
      <c r="B6" s="66"/>
      <c r="C6" s="43"/>
      <c r="D6" s="43"/>
      <c r="E6" s="61"/>
      <c r="F6" s="62"/>
      <c r="G6" s="63"/>
      <c r="H6" s="69"/>
    </row>
    <row r="7" ht="40" customHeight="1" spans="1:8">
      <c r="A7" s="65" t="s">
        <v>228</v>
      </c>
      <c r="B7" s="66"/>
      <c r="C7" s="43"/>
      <c r="D7" s="43"/>
      <c r="E7" s="61"/>
      <c r="F7" s="67" t="s">
        <v>226</v>
      </c>
      <c r="G7" s="63"/>
      <c r="H7" s="69"/>
    </row>
    <row r="8" ht="40" customHeight="1" spans="1:8">
      <c r="A8" s="65" t="s">
        <v>229</v>
      </c>
      <c r="B8" s="66"/>
      <c r="C8" s="43">
        <v>4.25</v>
      </c>
      <c r="D8" s="43">
        <v>4.25</v>
      </c>
      <c r="E8" s="61">
        <f>IF(D8=0,0,(C8-D8)/D8)</f>
        <v>0</v>
      </c>
      <c r="F8" s="62"/>
      <c r="G8" s="63">
        <f>D8/表1!B5</f>
        <v>0.00260737795937398</v>
      </c>
      <c r="H8" s="69"/>
    </row>
    <row r="9" ht="40" customHeight="1" spans="1:8">
      <c r="A9" s="65" t="s">
        <v>230</v>
      </c>
      <c r="B9" s="66"/>
      <c r="C9" s="43"/>
      <c r="D9" s="43"/>
      <c r="E9" s="61"/>
      <c r="F9" s="62"/>
      <c r="G9" s="63"/>
      <c r="H9" s="68"/>
    </row>
    <row r="10" spans="1:8">
      <c r="A10" s="70"/>
      <c r="B10" s="70"/>
      <c r="C10" s="71"/>
      <c r="D10" s="71"/>
      <c r="E10" s="72"/>
      <c r="F10" s="71"/>
      <c r="G10" s="71"/>
      <c r="H10" s="73"/>
    </row>
    <row r="11" s="28" customFormat="1" spans="4:6">
      <c r="D11" s="56"/>
      <c r="E11" s="56"/>
      <c r="F11" s="56"/>
    </row>
    <row r="12" s="28" customFormat="1" spans="4:6">
      <c r="D12" s="56"/>
      <c r="E12" s="56"/>
      <c r="F12" s="56"/>
    </row>
    <row r="13" s="28" customFormat="1" spans="4:6">
      <c r="D13" s="56"/>
      <c r="E13" s="56"/>
      <c r="F13" s="56"/>
    </row>
  </sheetData>
  <mergeCells count="8">
    <mergeCell ref="A2:H2"/>
    <mergeCell ref="A3:B3"/>
    <mergeCell ref="A4:B4"/>
    <mergeCell ref="A5:B5"/>
    <mergeCell ref="A6:B6"/>
    <mergeCell ref="A7:B7"/>
    <mergeCell ref="A8:B8"/>
    <mergeCell ref="A9:B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3.1"/>
  <cols>
    <col min="1" max="1" width="10.8285714285714" style="29" customWidth="1"/>
    <col min="2" max="2" width="38.8285714285714" style="29" customWidth="1"/>
    <col min="3" max="3" width="13.8285714285714" style="29" customWidth="1"/>
    <col min="4" max="6" width="13.8285714285714" style="28" customWidth="1"/>
    <col min="7" max="8" width="13.8285714285714" style="30" customWidth="1"/>
    <col min="9" max="9" width="13.8285714285714" style="28" customWidth="1"/>
    <col min="10" max="257" width="9.33333333333333" style="28" customWidth="1"/>
  </cols>
  <sheetData>
    <row r="1" ht="20.25" spans="1:1">
      <c r="A1" s="5" t="s">
        <v>231</v>
      </c>
    </row>
    <row r="2" ht="20.25" spans="1:9">
      <c r="A2" s="31" t="s">
        <v>232</v>
      </c>
      <c r="B2" s="31"/>
      <c r="C2" s="31"/>
      <c r="D2" s="32"/>
      <c r="E2" s="32"/>
      <c r="F2" s="32"/>
      <c r="G2" s="33"/>
      <c r="H2" s="33"/>
      <c r="I2" s="48"/>
    </row>
    <row r="3" spans="1:9">
      <c r="A3" s="34"/>
      <c r="B3" s="34"/>
      <c r="C3" s="34"/>
      <c r="D3" s="35"/>
      <c r="E3" s="28"/>
      <c r="F3" s="28"/>
      <c r="G3" s="30"/>
      <c r="H3" s="30"/>
      <c r="I3" s="49" t="s">
        <v>33</v>
      </c>
    </row>
    <row r="4" ht="25" customHeight="1" spans="1:9">
      <c r="A4" s="36" t="s">
        <v>34</v>
      </c>
      <c r="B4" s="37"/>
      <c r="C4" s="38" t="s">
        <v>136</v>
      </c>
      <c r="D4" s="39" t="s">
        <v>90</v>
      </c>
      <c r="E4" s="39"/>
      <c r="F4" s="39"/>
      <c r="G4" s="39" t="s">
        <v>91</v>
      </c>
      <c r="H4" s="39"/>
      <c r="I4" s="39"/>
    </row>
    <row r="5" ht="27" spans="1:9">
      <c r="A5" s="36" t="s">
        <v>45</v>
      </c>
      <c r="B5" s="39" t="s">
        <v>46</v>
      </c>
      <c r="C5" s="38"/>
      <c r="D5" s="39" t="s">
        <v>89</v>
      </c>
      <c r="E5" s="39" t="s">
        <v>137</v>
      </c>
      <c r="F5" s="39" t="s">
        <v>138</v>
      </c>
      <c r="G5" s="39" t="s">
        <v>89</v>
      </c>
      <c r="H5" s="36" t="s">
        <v>139</v>
      </c>
      <c r="I5" s="36" t="s">
        <v>140</v>
      </c>
    </row>
    <row r="6" ht="25" customHeight="1" spans="1:9">
      <c r="A6" s="39" t="s">
        <v>47</v>
      </c>
      <c r="B6" s="39"/>
      <c r="C6" s="40">
        <f t="shared" ref="C6:I6" si="0">SUM(C7:C18)/3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</row>
    <row r="7" s="27" customFormat="1" ht="25" customHeight="1" spans="1:9">
      <c r="A7" s="41"/>
      <c r="B7" s="42" t="s">
        <v>233</v>
      </c>
      <c r="C7" s="50">
        <f t="shared" ref="C7:C18" si="1">SUM(E7:G7)</f>
        <v>0</v>
      </c>
      <c r="D7" s="50">
        <f t="shared" ref="D7:D18" si="2">SUM(E7:F7)</f>
        <v>0</v>
      </c>
      <c r="E7" s="50">
        <v>0</v>
      </c>
      <c r="F7" s="50">
        <v>0</v>
      </c>
      <c r="G7" s="51">
        <f t="shared" ref="G7:G18" si="3">SUM(H7:I7)</f>
        <v>0</v>
      </c>
      <c r="H7" s="50">
        <v>0</v>
      </c>
      <c r="I7" s="50">
        <v>0</v>
      </c>
    </row>
    <row r="8" ht="25" customHeight="1" spans="1:9">
      <c r="A8" s="41"/>
      <c r="B8" s="45"/>
      <c r="C8" s="50">
        <f t="shared" si="1"/>
        <v>0</v>
      </c>
      <c r="D8" s="50">
        <f t="shared" si="2"/>
        <v>0</v>
      </c>
      <c r="E8" s="50">
        <v>0</v>
      </c>
      <c r="F8" s="50">
        <v>0</v>
      </c>
      <c r="G8" s="51">
        <f t="shared" si="3"/>
        <v>0</v>
      </c>
      <c r="H8" s="50">
        <v>0</v>
      </c>
      <c r="I8" s="50">
        <v>0</v>
      </c>
    </row>
    <row r="9" ht="25" customHeight="1" spans="1:9">
      <c r="A9" s="41"/>
      <c r="B9" s="45"/>
      <c r="C9" s="50">
        <f t="shared" si="1"/>
        <v>0</v>
      </c>
      <c r="D9" s="50">
        <f t="shared" si="2"/>
        <v>0</v>
      </c>
      <c r="E9" s="50">
        <v>0</v>
      </c>
      <c r="F9" s="50">
        <v>0</v>
      </c>
      <c r="G9" s="51">
        <f t="shared" si="3"/>
        <v>0</v>
      </c>
      <c r="H9" s="50">
        <v>0</v>
      </c>
      <c r="I9" s="50">
        <v>0</v>
      </c>
    </row>
    <row r="10" ht="25" customHeight="1" spans="1:9">
      <c r="A10" s="41"/>
      <c r="B10" s="45"/>
      <c r="C10" s="50">
        <f t="shared" si="1"/>
        <v>0</v>
      </c>
      <c r="D10" s="50">
        <f t="shared" si="2"/>
        <v>0</v>
      </c>
      <c r="E10" s="50">
        <v>0</v>
      </c>
      <c r="F10" s="50">
        <v>0</v>
      </c>
      <c r="G10" s="51">
        <f t="shared" si="3"/>
        <v>0</v>
      </c>
      <c r="H10" s="50">
        <v>0</v>
      </c>
      <c r="I10" s="50">
        <v>0</v>
      </c>
    </row>
    <row r="11" ht="25" customHeight="1" spans="1:9">
      <c r="A11" s="41"/>
      <c r="B11" s="52"/>
      <c r="C11" s="50">
        <f t="shared" si="1"/>
        <v>0</v>
      </c>
      <c r="D11" s="50">
        <f t="shared" si="2"/>
        <v>0</v>
      </c>
      <c r="E11" s="50"/>
      <c r="F11" s="50"/>
      <c r="G11" s="51">
        <f t="shared" si="3"/>
        <v>0</v>
      </c>
      <c r="H11" s="53"/>
      <c r="I11" s="50"/>
    </row>
    <row r="12" ht="25" customHeight="1" spans="1:9">
      <c r="A12" s="54"/>
      <c r="B12" s="42"/>
      <c r="C12" s="50">
        <f t="shared" si="1"/>
        <v>0</v>
      </c>
      <c r="D12" s="50">
        <f t="shared" si="2"/>
        <v>0</v>
      </c>
      <c r="E12" s="50"/>
      <c r="F12" s="50"/>
      <c r="G12" s="51">
        <f t="shared" si="3"/>
        <v>0</v>
      </c>
      <c r="H12" s="53"/>
      <c r="I12" s="50"/>
    </row>
    <row r="13" ht="25" customHeight="1" spans="1:9">
      <c r="A13" s="54"/>
      <c r="B13" s="54"/>
      <c r="C13" s="50">
        <f t="shared" si="1"/>
        <v>0</v>
      </c>
      <c r="D13" s="50">
        <f t="shared" si="2"/>
        <v>0</v>
      </c>
      <c r="E13" s="50"/>
      <c r="F13" s="50"/>
      <c r="G13" s="51">
        <f t="shared" si="3"/>
        <v>0</v>
      </c>
      <c r="H13" s="53"/>
      <c r="I13" s="50"/>
    </row>
    <row r="14" s="28" customFormat="1" ht="25" customHeight="1" spans="1:9">
      <c r="A14" s="54"/>
      <c r="B14" s="54"/>
      <c r="C14" s="50">
        <f t="shared" si="1"/>
        <v>0</v>
      </c>
      <c r="D14" s="50">
        <f t="shared" si="2"/>
        <v>0</v>
      </c>
      <c r="E14" s="50"/>
      <c r="F14" s="50"/>
      <c r="G14" s="51">
        <f t="shared" si="3"/>
        <v>0</v>
      </c>
      <c r="H14" s="53"/>
      <c r="I14" s="50"/>
    </row>
    <row r="15" s="28" customFormat="1" ht="25" customHeight="1" spans="1:9">
      <c r="A15" s="54"/>
      <c r="B15" s="54"/>
      <c r="C15" s="50">
        <f t="shared" si="1"/>
        <v>0</v>
      </c>
      <c r="D15" s="50">
        <f t="shared" si="2"/>
        <v>0</v>
      </c>
      <c r="E15" s="50"/>
      <c r="F15" s="50"/>
      <c r="G15" s="51">
        <f t="shared" si="3"/>
        <v>0</v>
      </c>
      <c r="H15" s="53"/>
      <c r="I15" s="50"/>
    </row>
    <row r="16" ht="25" customHeight="1" spans="1:9">
      <c r="A16" s="54"/>
      <c r="B16" s="54"/>
      <c r="C16" s="50">
        <f t="shared" si="1"/>
        <v>0</v>
      </c>
      <c r="D16" s="50">
        <f t="shared" si="2"/>
        <v>0</v>
      </c>
      <c r="E16" s="50"/>
      <c r="F16" s="50"/>
      <c r="G16" s="51">
        <f t="shared" si="3"/>
        <v>0</v>
      </c>
      <c r="H16" s="53"/>
      <c r="I16" s="50"/>
    </row>
    <row r="17" ht="25" customHeight="1" spans="1:9">
      <c r="A17" s="54"/>
      <c r="B17" s="54"/>
      <c r="C17" s="50">
        <f t="shared" si="1"/>
        <v>0</v>
      </c>
      <c r="D17" s="50">
        <f t="shared" si="2"/>
        <v>0</v>
      </c>
      <c r="E17" s="50"/>
      <c r="F17" s="50"/>
      <c r="G17" s="51">
        <f t="shared" si="3"/>
        <v>0</v>
      </c>
      <c r="H17" s="53"/>
      <c r="I17" s="50"/>
    </row>
    <row r="18" ht="25" customHeight="1" spans="1:9">
      <c r="A18" s="54"/>
      <c r="B18" s="54"/>
      <c r="C18" s="50">
        <f t="shared" si="1"/>
        <v>0</v>
      </c>
      <c r="D18" s="50">
        <f t="shared" si="2"/>
        <v>0</v>
      </c>
      <c r="E18" s="50"/>
      <c r="F18" s="50"/>
      <c r="G18" s="51">
        <f t="shared" si="3"/>
        <v>0</v>
      </c>
      <c r="H18" s="53"/>
      <c r="I18" s="50"/>
    </row>
  </sheetData>
  <mergeCells count="6">
    <mergeCell ref="A2:I2"/>
    <mergeCell ref="A4:B4"/>
    <mergeCell ref="D4:F4"/>
    <mergeCell ref="G4:I4"/>
    <mergeCell ref="A6:B6"/>
    <mergeCell ref="C4:C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1"/>
  <cols>
    <col min="1" max="1" width="10.8285714285714" style="29" customWidth="1"/>
    <col min="2" max="2" width="38.8285714285714" style="29" customWidth="1"/>
    <col min="3" max="3" width="13.8285714285714" style="29" customWidth="1"/>
    <col min="4" max="6" width="13.8285714285714" style="28" customWidth="1"/>
    <col min="7" max="8" width="13.8285714285714" style="30" customWidth="1"/>
    <col min="9" max="9" width="13.8285714285714" style="28" customWidth="1"/>
    <col min="10" max="257" width="9.33333333333333" style="28" customWidth="1"/>
  </cols>
  <sheetData>
    <row r="1" ht="20.25" spans="1:1">
      <c r="A1" s="5" t="s">
        <v>234</v>
      </c>
    </row>
    <row r="2" ht="20.25" spans="1:9">
      <c r="A2" s="31" t="s">
        <v>235</v>
      </c>
      <c r="B2" s="31"/>
      <c r="C2" s="31"/>
      <c r="D2" s="32"/>
      <c r="E2" s="32"/>
      <c r="F2" s="32"/>
      <c r="G2" s="33"/>
      <c r="H2" s="33"/>
      <c r="I2" s="48"/>
    </row>
    <row r="3" spans="1:9">
      <c r="A3" s="34"/>
      <c r="B3" s="34"/>
      <c r="C3" s="34"/>
      <c r="D3" s="35"/>
      <c r="E3" s="28"/>
      <c r="F3" s="28"/>
      <c r="G3" s="30"/>
      <c r="H3" s="30"/>
      <c r="I3" s="49" t="s">
        <v>33</v>
      </c>
    </row>
    <row r="4" ht="25" customHeight="1" spans="1:9">
      <c r="A4" s="36" t="s">
        <v>34</v>
      </c>
      <c r="B4" s="37"/>
      <c r="C4" s="38" t="s">
        <v>136</v>
      </c>
      <c r="D4" s="39" t="s">
        <v>90</v>
      </c>
      <c r="E4" s="39"/>
      <c r="F4" s="39"/>
      <c r="G4" s="39" t="s">
        <v>91</v>
      </c>
      <c r="H4" s="39"/>
      <c r="I4" s="39"/>
    </row>
    <row r="5" ht="27" spans="1:9">
      <c r="A5" s="36" t="s">
        <v>45</v>
      </c>
      <c r="B5" s="39" t="s">
        <v>46</v>
      </c>
      <c r="C5" s="38"/>
      <c r="D5" s="39" t="s">
        <v>89</v>
      </c>
      <c r="E5" s="39" t="s">
        <v>137</v>
      </c>
      <c r="F5" s="39" t="s">
        <v>138</v>
      </c>
      <c r="G5" s="39" t="s">
        <v>89</v>
      </c>
      <c r="H5" s="36" t="s">
        <v>139</v>
      </c>
      <c r="I5" s="36" t="s">
        <v>140</v>
      </c>
    </row>
    <row r="6" ht="25" customHeight="1" spans="1:9">
      <c r="A6" s="39" t="s">
        <v>47</v>
      </c>
      <c r="B6" s="39"/>
      <c r="C6" s="40">
        <f t="shared" ref="C6:I6" si="0">SUM(C7:C18)/3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</row>
    <row r="7" s="27" customFormat="1" ht="25" customHeight="1" spans="1:9">
      <c r="A7" s="41"/>
      <c r="B7" s="42" t="s">
        <v>233</v>
      </c>
      <c r="C7" s="43"/>
      <c r="D7" s="43"/>
      <c r="E7" s="43"/>
      <c r="F7" s="43"/>
      <c r="G7" s="44">
        <f t="shared" ref="G7:G18" si="1">SUM(H7:I7)</f>
        <v>0</v>
      </c>
      <c r="H7" s="43"/>
      <c r="I7" s="43"/>
    </row>
    <row r="8" ht="25" customHeight="1" spans="1:9">
      <c r="A8" s="41"/>
      <c r="B8" s="45"/>
      <c r="C8" s="43"/>
      <c r="D8" s="43"/>
      <c r="E8" s="43"/>
      <c r="F8" s="43"/>
      <c r="G8" s="44">
        <f t="shared" si="1"/>
        <v>0</v>
      </c>
      <c r="H8" s="43"/>
      <c r="I8" s="43"/>
    </row>
    <row r="9" ht="25" customHeight="1" spans="1:9">
      <c r="A9" s="41"/>
      <c r="B9" s="45"/>
      <c r="C9" s="43"/>
      <c r="D9" s="43"/>
      <c r="E9" s="43"/>
      <c r="F9" s="43"/>
      <c r="G9" s="44">
        <f t="shared" si="1"/>
        <v>0</v>
      </c>
      <c r="H9" s="43"/>
      <c r="I9" s="43"/>
    </row>
    <row r="10" s="28" customFormat="1" ht="25" customHeight="1" spans="1:9">
      <c r="A10" s="41"/>
      <c r="B10" s="45"/>
      <c r="C10" s="43"/>
      <c r="D10" s="43"/>
      <c r="E10" s="43"/>
      <c r="F10" s="43"/>
      <c r="G10" s="44">
        <f t="shared" si="1"/>
        <v>0</v>
      </c>
      <c r="H10" s="43"/>
      <c r="I10" s="43"/>
    </row>
    <row r="11" ht="25" customHeight="1" spans="1:9">
      <c r="A11" s="41"/>
      <c r="B11" s="45"/>
      <c r="C11" s="43"/>
      <c r="D11" s="43"/>
      <c r="E11" s="43"/>
      <c r="F11" s="43"/>
      <c r="G11" s="44">
        <f t="shared" si="1"/>
        <v>0</v>
      </c>
      <c r="H11" s="43"/>
      <c r="I11" s="43"/>
    </row>
    <row r="12" ht="25" customHeight="1" spans="1:9">
      <c r="A12" s="41"/>
      <c r="B12" s="46"/>
      <c r="C12" s="43"/>
      <c r="D12" s="43"/>
      <c r="E12" s="43"/>
      <c r="F12" s="43"/>
      <c r="G12" s="44">
        <f t="shared" si="1"/>
        <v>0</v>
      </c>
      <c r="H12" s="44"/>
      <c r="I12" s="43"/>
    </row>
    <row r="13" ht="25" customHeight="1" spans="1:9">
      <c r="A13" s="41"/>
      <c r="B13" s="47"/>
      <c r="C13" s="43">
        <f t="shared" ref="C13:C18" si="2">SUM(E13:G13)</f>
        <v>0</v>
      </c>
      <c r="D13" s="43">
        <f t="shared" ref="D13:D18" si="3">SUM(E13:F13)</f>
        <v>0</v>
      </c>
      <c r="E13" s="43"/>
      <c r="F13" s="43"/>
      <c r="G13" s="44">
        <f t="shared" si="1"/>
        <v>0</v>
      </c>
      <c r="H13" s="44"/>
      <c r="I13" s="43"/>
    </row>
    <row r="14" ht="25" customHeight="1" spans="1:9">
      <c r="A14" s="47"/>
      <c r="B14" s="47"/>
      <c r="C14" s="43">
        <f t="shared" si="2"/>
        <v>0</v>
      </c>
      <c r="D14" s="43">
        <f t="shared" si="3"/>
        <v>0</v>
      </c>
      <c r="E14" s="43"/>
      <c r="F14" s="43"/>
      <c r="G14" s="44">
        <f t="shared" si="1"/>
        <v>0</v>
      </c>
      <c r="H14" s="44"/>
      <c r="I14" s="43"/>
    </row>
    <row r="15" ht="25" customHeight="1" spans="1:9">
      <c r="A15" s="47"/>
      <c r="B15" s="47"/>
      <c r="C15" s="43">
        <f t="shared" si="2"/>
        <v>0</v>
      </c>
      <c r="D15" s="43">
        <f t="shared" si="3"/>
        <v>0</v>
      </c>
      <c r="E15" s="43"/>
      <c r="F15" s="43"/>
      <c r="G15" s="44">
        <f t="shared" si="1"/>
        <v>0</v>
      </c>
      <c r="H15" s="44"/>
      <c r="I15" s="43"/>
    </row>
    <row r="16" ht="25" customHeight="1" spans="1:9">
      <c r="A16" s="47"/>
      <c r="B16" s="47"/>
      <c r="C16" s="43">
        <f t="shared" si="2"/>
        <v>0</v>
      </c>
      <c r="D16" s="43">
        <f t="shared" si="3"/>
        <v>0</v>
      </c>
      <c r="E16" s="43"/>
      <c r="F16" s="43"/>
      <c r="G16" s="44">
        <f t="shared" si="1"/>
        <v>0</v>
      </c>
      <c r="H16" s="44"/>
      <c r="I16" s="43"/>
    </row>
    <row r="17" ht="25" customHeight="1" spans="1:9">
      <c r="A17" s="47"/>
      <c r="B17" s="47"/>
      <c r="C17" s="43">
        <f t="shared" si="2"/>
        <v>0</v>
      </c>
      <c r="D17" s="43">
        <f t="shared" si="3"/>
        <v>0</v>
      </c>
      <c r="E17" s="43"/>
      <c r="F17" s="43"/>
      <c r="G17" s="44">
        <f t="shared" si="1"/>
        <v>0</v>
      </c>
      <c r="H17" s="44"/>
      <c r="I17" s="43"/>
    </row>
    <row r="18" ht="25" customHeight="1" spans="1:9">
      <c r="A18" s="47"/>
      <c r="B18" s="47"/>
      <c r="C18" s="43">
        <f t="shared" si="2"/>
        <v>0</v>
      </c>
      <c r="D18" s="43">
        <f t="shared" si="3"/>
        <v>0</v>
      </c>
      <c r="E18" s="43"/>
      <c r="F18" s="43"/>
      <c r="G18" s="44">
        <f t="shared" si="1"/>
        <v>0</v>
      </c>
      <c r="H18" s="44"/>
      <c r="I18" s="43"/>
    </row>
  </sheetData>
  <mergeCells count="6">
    <mergeCell ref="A2:I2"/>
    <mergeCell ref="A4:B4"/>
    <mergeCell ref="D4:F4"/>
    <mergeCell ref="G4:I4"/>
    <mergeCell ref="A6:B6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I23" sqref="I23"/>
    </sheetView>
  </sheetViews>
  <sheetFormatPr defaultColWidth="9" defaultRowHeight="15.75" outlineLevelCol="6"/>
  <cols>
    <col min="1" max="1" width="15.3333333333333" style="12" customWidth="1"/>
    <col min="2" max="2" width="17.6666666666667" style="12" customWidth="1"/>
    <col min="3" max="3" width="16.6666666666667" style="12" customWidth="1"/>
    <col min="4" max="4" width="20" style="12" customWidth="1"/>
    <col min="5" max="6" width="9.82857142857143" style="12" customWidth="1"/>
    <col min="7" max="257" width="12" style="12" customWidth="1"/>
  </cols>
  <sheetData>
    <row r="1" s="12" customFormat="1" ht="20.25" customHeight="1" spans="1:3">
      <c r="A1" s="5" t="s">
        <v>236</v>
      </c>
      <c r="B1" s="14"/>
      <c r="C1" s="14"/>
    </row>
    <row r="2" s="12" customFormat="1" ht="45" customHeight="1" spans="1:7">
      <c r="A2" s="15" t="s">
        <v>237</v>
      </c>
      <c r="B2" s="15"/>
      <c r="C2" s="15"/>
      <c r="D2" s="15"/>
      <c r="E2" s="15"/>
      <c r="F2" s="15"/>
      <c r="G2" s="15"/>
    </row>
    <row r="3" s="13" customFormat="1" ht="24" customHeight="1" spans="1:7">
      <c r="A3" s="16" t="s">
        <v>238</v>
      </c>
      <c r="B3" s="16"/>
      <c r="C3" s="17" t="s">
        <v>239</v>
      </c>
      <c r="D3" s="18"/>
      <c r="E3" s="19"/>
      <c r="F3" s="20" t="s">
        <v>240</v>
      </c>
      <c r="G3" s="21"/>
    </row>
    <row r="4" s="13" customFormat="1" ht="24" customHeight="1" spans="1:7">
      <c r="A4" s="16" t="s">
        <v>241</v>
      </c>
      <c r="B4" s="22" t="s">
        <v>242</v>
      </c>
      <c r="C4" s="16">
        <v>1629.99</v>
      </c>
      <c r="D4" s="16"/>
      <c r="E4" s="16"/>
      <c r="F4" s="16"/>
      <c r="G4" s="16"/>
    </row>
    <row r="5" s="13" customFormat="1" ht="24" customHeight="1" spans="1:7">
      <c r="A5" s="16"/>
      <c r="B5" s="16" t="s">
        <v>90</v>
      </c>
      <c r="C5" s="16">
        <v>1549.5</v>
      </c>
      <c r="D5" s="16"/>
      <c r="E5" s="16"/>
      <c r="F5" s="16"/>
      <c r="G5" s="16"/>
    </row>
    <row r="6" s="13" customFormat="1" ht="24" customHeight="1" spans="1:7">
      <c r="A6" s="16"/>
      <c r="B6" s="16" t="s">
        <v>91</v>
      </c>
      <c r="C6" s="16">
        <v>80.49</v>
      </c>
      <c r="D6" s="16"/>
      <c r="E6" s="16"/>
      <c r="F6" s="16"/>
      <c r="G6" s="16"/>
    </row>
    <row r="7" s="13" customFormat="1" ht="24" customHeight="1" spans="1:7">
      <c r="A7" s="16"/>
      <c r="B7" s="16" t="s">
        <v>243</v>
      </c>
      <c r="C7" s="16"/>
      <c r="D7" s="16"/>
      <c r="E7" s="16"/>
      <c r="F7" s="16"/>
      <c r="G7" s="16"/>
    </row>
    <row r="8" s="13" customFormat="1" ht="24" customHeight="1" spans="1:7">
      <c r="A8" s="16" t="s">
        <v>244</v>
      </c>
      <c r="B8" s="16"/>
      <c r="C8" s="16" t="s">
        <v>245</v>
      </c>
      <c r="D8" s="16"/>
      <c r="E8" s="16"/>
      <c r="F8" s="16"/>
      <c r="G8" s="16"/>
    </row>
    <row r="9" s="13" customFormat="1" ht="24" customHeight="1" spans="1:7">
      <c r="A9" s="16" t="s">
        <v>246</v>
      </c>
      <c r="B9" s="16"/>
      <c r="C9" s="16" t="s">
        <v>247</v>
      </c>
      <c r="D9" s="16"/>
      <c r="E9" s="16"/>
      <c r="F9" s="16"/>
      <c r="G9" s="16"/>
    </row>
    <row r="10" s="13" customFormat="1" ht="47.25" customHeight="1" spans="1:7">
      <c r="A10" s="16" t="s">
        <v>248</v>
      </c>
      <c r="B10" s="16"/>
      <c r="C10" s="23" t="s">
        <v>249</v>
      </c>
      <c r="D10" s="23"/>
      <c r="E10" s="23"/>
      <c r="F10" s="23"/>
      <c r="G10" s="23"/>
    </row>
    <row r="11" s="13" customFormat="1" ht="51" customHeight="1" spans="1:7">
      <c r="A11" s="16" t="s">
        <v>250</v>
      </c>
      <c r="B11" s="16"/>
      <c r="C11" s="23" t="s">
        <v>251</v>
      </c>
      <c r="D11" s="23"/>
      <c r="E11" s="23"/>
      <c r="F11" s="23"/>
      <c r="G11" s="23"/>
    </row>
    <row r="12" s="12" customFormat="1" ht="17.25" customHeight="1" spans="1:7">
      <c r="A12" s="16" t="s">
        <v>252</v>
      </c>
      <c r="B12" s="16" t="s">
        <v>253</v>
      </c>
      <c r="C12" s="16" t="s">
        <v>254</v>
      </c>
      <c r="D12" s="16" t="s">
        <v>255</v>
      </c>
      <c r="E12" s="16" t="s">
        <v>256</v>
      </c>
      <c r="F12" s="16"/>
      <c r="G12" s="16" t="s">
        <v>257</v>
      </c>
    </row>
    <row r="13" s="12" customFormat="1" ht="17.25" customHeight="1" spans="1:7">
      <c r="A13" s="16"/>
      <c r="B13" s="16" t="s">
        <v>258</v>
      </c>
      <c r="C13" s="16" t="s">
        <v>259</v>
      </c>
      <c r="D13" s="22" t="s">
        <v>260</v>
      </c>
      <c r="E13" s="24">
        <v>0.9</v>
      </c>
      <c r="F13" s="16"/>
      <c r="G13" s="25"/>
    </row>
    <row r="14" s="12" customFormat="1" ht="17.25" customHeight="1" spans="1:7">
      <c r="A14" s="16"/>
      <c r="B14" s="16"/>
      <c r="C14" s="16"/>
      <c r="D14" s="22" t="s">
        <v>261</v>
      </c>
      <c r="E14" s="16"/>
      <c r="F14" s="16"/>
      <c r="G14" s="25"/>
    </row>
    <row r="15" s="12" customFormat="1" ht="17.25" customHeight="1" spans="1:7">
      <c r="A15" s="16"/>
      <c r="B15" s="16"/>
      <c r="C15" s="16" t="s">
        <v>262</v>
      </c>
      <c r="D15" s="22" t="s">
        <v>263</v>
      </c>
      <c r="E15" s="24">
        <v>0.95</v>
      </c>
      <c r="F15" s="16"/>
      <c r="G15" s="25"/>
    </row>
    <row r="16" s="12" customFormat="1" ht="17.25" customHeight="1" spans="1:7">
      <c r="A16" s="16"/>
      <c r="B16" s="16"/>
      <c r="C16" s="16"/>
      <c r="D16" s="22" t="s">
        <v>264</v>
      </c>
      <c r="E16" s="16" t="s">
        <v>265</v>
      </c>
      <c r="F16" s="16"/>
      <c r="G16" s="25"/>
    </row>
    <row r="17" s="12" customFormat="1" ht="17.25" customHeight="1" spans="1:7">
      <c r="A17" s="16"/>
      <c r="B17" s="16"/>
      <c r="C17" s="16" t="s">
        <v>266</v>
      </c>
      <c r="D17" s="22" t="s">
        <v>267</v>
      </c>
      <c r="E17" s="24">
        <v>1</v>
      </c>
      <c r="F17" s="16"/>
      <c r="G17" s="25"/>
    </row>
    <row r="18" s="12" customFormat="1" ht="17.25" customHeight="1" spans="1:7">
      <c r="A18" s="16"/>
      <c r="B18" s="16"/>
      <c r="C18" s="16"/>
      <c r="D18" s="22" t="s">
        <v>261</v>
      </c>
      <c r="E18" s="16"/>
      <c r="F18" s="16"/>
      <c r="G18" s="22"/>
    </row>
    <row r="19" s="12" customFormat="1" ht="17.25" customHeight="1" spans="1:7">
      <c r="A19" s="16"/>
      <c r="B19" s="16"/>
      <c r="C19" s="16" t="s">
        <v>268</v>
      </c>
      <c r="D19" s="22" t="s">
        <v>269</v>
      </c>
      <c r="E19" s="24">
        <v>0.9</v>
      </c>
      <c r="F19" s="16"/>
      <c r="G19" s="22"/>
    </row>
    <row r="20" s="12" customFormat="1" ht="17.25" customHeight="1" spans="1:7">
      <c r="A20" s="16"/>
      <c r="B20" s="16"/>
      <c r="C20" s="16"/>
      <c r="D20" s="22" t="s">
        <v>261</v>
      </c>
      <c r="E20" s="16"/>
      <c r="F20" s="16"/>
      <c r="G20" s="22"/>
    </row>
    <row r="21" s="12" customFormat="1" ht="17.25" customHeight="1" spans="1:7">
      <c r="A21" s="16"/>
      <c r="B21" s="16" t="s">
        <v>270</v>
      </c>
      <c r="C21" s="16" t="s">
        <v>271</v>
      </c>
      <c r="D21" s="22" t="s">
        <v>272</v>
      </c>
      <c r="E21" s="16"/>
      <c r="F21" s="16"/>
      <c r="G21" s="22"/>
    </row>
    <row r="22" s="12" customFormat="1" ht="17.25" customHeight="1" spans="1:7">
      <c r="A22" s="16"/>
      <c r="B22" s="16"/>
      <c r="C22" s="16"/>
      <c r="D22" s="22" t="s">
        <v>261</v>
      </c>
      <c r="E22" s="16"/>
      <c r="F22" s="16"/>
      <c r="G22" s="22"/>
    </row>
    <row r="23" s="12" customFormat="1" ht="17.25" customHeight="1" spans="1:7">
      <c r="A23" s="16"/>
      <c r="B23" s="16"/>
      <c r="C23" s="16" t="s">
        <v>273</v>
      </c>
      <c r="D23" s="22" t="s">
        <v>274</v>
      </c>
      <c r="E23" s="24">
        <v>1</v>
      </c>
      <c r="F23" s="16"/>
      <c r="G23" s="22"/>
    </row>
    <row r="24" s="12" customFormat="1" ht="17.25" customHeight="1" spans="1:7">
      <c r="A24" s="16"/>
      <c r="B24" s="16"/>
      <c r="C24" s="16"/>
      <c r="D24" s="22" t="s">
        <v>275</v>
      </c>
      <c r="E24" s="16" t="s">
        <v>276</v>
      </c>
      <c r="F24" s="16"/>
      <c r="G24" s="22"/>
    </row>
    <row r="25" s="12" customFormat="1" ht="17.25" customHeight="1" spans="1:7">
      <c r="A25" s="16"/>
      <c r="B25" s="16"/>
      <c r="C25" s="16" t="s">
        <v>277</v>
      </c>
      <c r="D25" s="22" t="s">
        <v>278</v>
      </c>
      <c r="E25" s="16"/>
      <c r="F25" s="16"/>
      <c r="G25" s="22"/>
    </row>
    <row r="26" s="12" customFormat="1" ht="17.25" customHeight="1" spans="1:7">
      <c r="A26" s="16"/>
      <c r="B26" s="16"/>
      <c r="C26" s="16"/>
      <c r="D26" s="22" t="s">
        <v>261</v>
      </c>
      <c r="E26" s="16"/>
      <c r="F26" s="16"/>
      <c r="G26" s="22"/>
    </row>
    <row r="27" s="12" customFormat="1" ht="17.25" customHeight="1" spans="1:7">
      <c r="A27" s="16"/>
      <c r="B27" s="16"/>
      <c r="C27" s="16" t="s">
        <v>279</v>
      </c>
      <c r="D27" s="22" t="s">
        <v>280</v>
      </c>
      <c r="E27" s="16" t="s">
        <v>281</v>
      </c>
      <c r="F27" s="16"/>
      <c r="G27" s="22"/>
    </row>
    <row r="28" s="12" customFormat="1" ht="17.25" customHeight="1" spans="1:7">
      <c r="A28" s="16"/>
      <c r="B28" s="16"/>
      <c r="C28" s="16"/>
      <c r="D28" s="16" t="s">
        <v>261</v>
      </c>
      <c r="E28" s="16"/>
      <c r="F28" s="16"/>
      <c r="G28" s="16"/>
    </row>
    <row r="29" s="12" customFormat="1" ht="17.25" customHeight="1" spans="1:7">
      <c r="A29" s="16"/>
      <c r="B29" s="16" t="s">
        <v>282</v>
      </c>
      <c r="C29" s="16" t="s">
        <v>283</v>
      </c>
      <c r="D29" s="22" t="s">
        <v>284</v>
      </c>
      <c r="E29" s="16" t="s">
        <v>276</v>
      </c>
      <c r="F29" s="16"/>
      <c r="G29" s="22"/>
    </row>
    <row r="30" s="12" customFormat="1" ht="17.25" customHeight="1" spans="1:7">
      <c r="A30" s="16"/>
      <c r="B30" s="16"/>
      <c r="C30" s="16"/>
      <c r="D30" s="26" t="s">
        <v>261</v>
      </c>
      <c r="E30" s="16"/>
      <c r="F30" s="16"/>
      <c r="G30" s="26"/>
    </row>
    <row r="31" s="12" customFormat="1" ht="17.25" customHeight="1" spans="1:7">
      <c r="A31" s="16"/>
      <c r="B31" s="16" t="s">
        <v>243</v>
      </c>
      <c r="C31" s="16" t="s">
        <v>261</v>
      </c>
      <c r="D31" s="26" t="s">
        <v>285</v>
      </c>
      <c r="E31" s="16"/>
      <c r="F31" s="16"/>
      <c r="G31" s="26"/>
    </row>
    <row r="32" s="12" customFormat="1" ht="17.25" customHeight="1" spans="1:7">
      <c r="A32" s="16"/>
      <c r="B32" s="16"/>
      <c r="C32" s="16"/>
      <c r="D32" s="26" t="s">
        <v>261</v>
      </c>
      <c r="E32" s="16"/>
      <c r="F32" s="16"/>
      <c r="G32" s="26"/>
    </row>
    <row r="33" s="12" customFormat="1" ht="37.5" customHeight="1" spans="1:7">
      <c r="A33" s="16" t="s">
        <v>286</v>
      </c>
      <c r="B33" s="16"/>
      <c r="C33" s="16"/>
      <c r="D33" s="16"/>
      <c r="E33" s="16"/>
      <c r="F33" s="16"/>
      <c r="G33" s="16"/>
    </row>
  </sheetData>
  <mergeCells count="55">
    <mergeCell ref="A2:G2"/>
    <mergeCell ref="A3:B3"/>
    <mergeCell ref="C3:E3"/>
    <mergeCell ref="F3:G3"/>
    <mergeCell ref="C4:G4"/>
    <mergeCell ref="C5:G5"/>
    <mergeCell ref="C6:G6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B33"/>
    <mergeCell ref="C33:G33"/>
    <mergeCell ref="A4:A7"/>
    <mergeCell ref="A12:A32"/>
    <mergeCell ref="B13:B20"/>
    <mergeCell ref="B21:B28"/>
    <mergeCell ref="B29:B30"/>
    <mergeCell ref="B31:B3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2" sqref="L2"/>
    </sheetView>
  </sheetViews>
  <sheetFormatPr defaultColWidth="9" defaultRowHeight="13.1"/>
  <cols>
    <col min="1" max="1" width="10.8285714285714" style="3" customWidth="1"/>
    <col min="2" max="2" width="10.8285714285714" style="4" customWidth="1"/>
    <col min="3" max="3" width="21.0952380952381" style="2" customWidth="1"/>
    <col min="4" max="4" width="3.5047619047619" style="2" customWidth="1"/>
    <col min="5" max="5" width="10.8285714285714" style="2" customWidth="1"/>
    <col min="6" max="6" width="17.0666666666667" style="2" customWidth="1"/>
    <col min="7" max="7" width="9" style="2" customWidth="1"/>
    <col min="8" max="8" width="7.35238095238095" style="2" customWidth="1"/>
    <col min="9" max="9" width="12.5047619047619" style="2" customWidth="1"/>
    <col min="10" max="257" width="12" style="2" customWidth="1"/>
  </cols>
  <sheetData>
    <row r="1" ht="23" customHeight="1" spans="1:1">
      <c r="A1" s="5" t="s">
        <v>287</v>
      </c>
    </row>
    <row r="2" s="1" customFormat="1" ht="47" customHeight="1" spans="1:9">
      <c r="A2" s="6" t="s">
        <v>288</v>
      </c>
      <c r="B2" s="6"/>
      <c r="C2" s="6"/>
      <c r="D2" s="6"/>
      <c r="E2" s="6"/>
      <c r="F2" s="6"/>
      <c r="G2" s="6"/>
      <c r="H2" s="6"/>
      <c r="I2" s="6"/>
    </row>
    <row r="3" s="2" customFormat="1" ht="21" customHeight="1" spans="1:9">
      <c r="A3" s="7" t="s">
        <v>289</v>
      </c>
      <c r="B3" s="7"/>
      <c r="C3" s="8" t="s">
        <v>290</v>
      </c>
      <c r="D3" s="8"/>
      <c r="E3" s="8"/>
      <c r="F3" s="8"/>
      <c r="G3" s="8"/>
      <c r="H3" s="8"/>
      <c r="I3" s="8"/>
    </row>
    <row r="4" s="2" customFormat="1" ht="21" customHeight="1" spans="1:9">
      <c r="A4" s="7" t="s">
        <v>291</v>
      </c>
      <c r="B4" s="7"/>
      <c r="C4" s="8" t="s">
        <v>292</v>
      </c>
      <c r="D4" s="8"/>
      <c r="E4" s="8"/>
      <c r="F4" s="8" t="s">
        <v>293</v>
      </c>
      <c r="G4" s="8" t="s">
        <v>239</v>
      </c>
      <c r="H4" s="8"/>
      <c r="I4" s="8"/>
    </row>
    <row r="5" s="2" customFormat="1" ht="21" customHeight="1" spans="1:9">
      <c r="A5" s="9" t="s">
        <v>294</v>
      </c>
      <c r="B5" s="9"/>
      <c r="C5" s="8" t="s">
        <v>295</v>
      </c>
      <c r="D5" s="8"/>
      <c r="E5" s="8"/>
      <c r="F5" s="8"/>
      <c r="G5" s="8"/>
      <c r="H5" s="8"/>
      <c r="I5" s="8"/>
    </row>
    <row r="6" s="2" customFormat="1" ht="21" customHeight="1" spans="1:9">
      <c r="A6" s="9" t="s">
        <v>296</v>
      </c>
      <c r="B6" s="9"/>
      <c r="C6" s="10">
        <f>C8+C9</f>
        <v>69.22</v>
      </c>
      <c r="D6" s="10"/>
      <c r="E6" s="10"/>
      <c r="F6" s="10"/>
      <c r="G6" s="10"/>
      <c r="H6" s="10"/>
      <c r="I6" s="10"/>
    </row>
    <row r="7" s="2" customFormat="1" ht="21" customHeight="1" spans="1:9">
      <c r="A7" s="9" t="s">
        <v>297</v>
      </c>
      <c r="B7" s="9"/>
      <c r="C7" s="10"/>
      <c r="D7" s="10"/>
      <c r="E7" s="10"/>
      <c r="F7" s="10"/>
      <c r="G7" s="10"/>
      <c r="H7" s="10"/>
      <c r="I7" s="10"/>
    </row>
    <row r="8" s="2" customFormat="1" ht="21" customHeight="1" spans="1:9">
      <c r="A8" s="10" t="s">
        <v>298</v>
      </c>
      <c r="B8" s="10"/>
      <c r="C8" s="10">
        <v>69.22</v>
      </c>
      <c r="D8" s="10"/>
      <c r="E8" s="10"/>
      <c r="F8" s="10"/>
      <c r="G8" s="10"/>
      <c r="H8" s="10"/>
      <c r="I8" s="10"/>
    </row>
    <row r="9" s="2" customFormat="1" ht="21" customHeight="1" spans="1:9">
      <c r="A9" s="9" t="s">
        <v>299</v>
      </c>
      <c r="B9" s="9"/>
      <c r="C9" s="10"/>
      <c r="D9" s="10"/>
      <c r="E9" s="10"/>
      <c r="F9" s="10"/>
      <c r="G9" s="10"/>
      <c r="H9" s="10"/>
      <c r="I9" s="10"/>
    </row>
    <row r="10" s="2" customFormat="1" ht="31" customHeight="1" spans="1:9">
      <c r="A10" s="10" t="s">
        <v>300</v>
      </c>
      <c r="B10" s="8" t="s">
        <v>301</v>
      </c>
      <c r="C10" s="9" t="s">
        <v>302</v>
      </c>
      <c r="D10" s="9"/>
      <c r="E10" s="9"/>
      <c r="F10" s="9"/>
      <c r="G10" s="9"/>
      <c r="H10" s="9"/>
      <c r="I10" s="9"/>
    </row>
    <row r="11" s="2" customFormat="1" ht="16.5" customHeight="1" spans="1:9">
      <c r="A11" s="10" t="s">
        <v>252</v>
      </c>
      <c r="B11" s="10" t="s">
        <v>253</v>
      </c>
      <c r="C11" s="8" t="s">
        <v>254</v>
      </c>
      <c r="D11" s="8"/>
      <c r="E11" s="8" t="s">
        <v>255</v>
      </c>
      <c r="F11" s="8"/>
      <c r="G11" s="10" t="s">
        <v>256</v>
      </c>
      <c r="H11" s="10"/>
      <c r="I11" s="10" t="s">
        <v>257</v>
      </c>
    </row>
    <row r="12" s="2" customFormat="1" ht="20.25" customHeight="1" spans="1:9">
      <c r="A12" s="10"/>
      <c r="B12" s="10" t="s">
        <v>303</v>
      </c>
      <c r="C12" s="10" t="s">
        <v>304</v>
      </c>
      <c r="D12" s="10"/>
      <c r="E12" s="8" t="s">
        <v>263</v>
      </c>
      <c r="F12" s="8"/>
      <c r="G12" s="11">
        <v>1</v>
      </c>
      <c r="H12" s="8"/>
      <c r="I12" s="8"/>
    </row>
    <row r="13" s="2" customFormat="1" ht="20.25" customHeight="1" spans="1:9">
      <c r="A13" s="10"/>
      <c r="B13" s="10"/>
      <c r="C13" s="10"/>
      <c r="D13" s="10"/>
      <c r="E13" s="8" t="s">
        <v>267</v>
      </c>
      <c r="F13" s="8"/>
      <c r="G13" s="11">
        <v>1</v>
      </c>
      <c r="H13" s="8"/>
      <c r="I13" s="8"/>
    </row>
    <row r="14" s="2" customFormat="1" ht="20.25" customHeight="1" spans="1:9">
      <c r="A14" s="10"/>
      <c r="B14" s="10"/>
      <c r="C14" s="10"/>
      <c r="D14" s="10"/>
      <c r="E14" s="10" t="s">
        <v>305</v>
      </c>
      <c r="F14" s="10"/>
      <c r="G14" s="8"/>
      <c r="H14" s="8"/>
      <c r="I14" s="8"/>
    </row>
    <row r="15" s="2" customFormat="1" ht="20.25" customHeight="1" spans="1:9">
      <c r="A15" s="10"/>
      <c r="B15" s="10"/>
      <c r="C15" s="10" t="s">
        <v>306</v>
      </c>
      <c r="D15" s="10"/>
      <c r="E15" s="8" t="s">
        <v>307</v>
      </c>
      <c r="F15" s="8"/>
      <c r="G15" s="11">
        <v>1</v>
      </c>
      <c r="H15" s="8"/>
      <c r="I15" s="8"/>
    </row>
    <row r="16" s="2" customFormat="1" ht="20.25" customHeight="1" spans="1:9">
      <c r="A16" s="10"/>
      <c r="B16" s="10"/>
      <c r="C16" s="10"/>
      <c r="D16" s="10"/>
      <c r="E16" s="8" t="s">
        <v>264</v>
      </c>
      <c r="F16" s="8"/>
      <c r="G16" s="11">
        <v>1</v>
      </c>
      <c r="H16" s="8"/>
      <c r="I16" s="8"/>
    </row>
    <row r="17" s="2" customFormat="1" ht="20.25" customHeight="1" spans="1:9">
      <c r="A17" s="10"/>
      <c r="B17" s="10"/>
      <c r="C17" s="10"/>
      <c r="D17" s="10"/>
      <c r="E17" s="10" t="s">
        <v>305</v>
      </c>
      <c r="F17" s="10"/>
      <c r="G17" s="8"/>
      <c r="H17" s="8"/>
      <c r="I17" s="8"/>
    </row>
    <row r="18" s="2" customFormat="1" ht="20.25" customHeight="1" spans="1:9">
      <c r="A18" s="10"/>
      <c r="B18" s="10"/>
      <c r="C18" s="10" t="s">
        <v>308</v>
      </c>
      <c r="D18" s="10"/>
      <c r="E18" s="8" t="s">
        <v>309</v>
      </c>
      <c r="F18" s="8"/>
      <c r="G18" s="11">
        <v>1</v>
      </c>
      <c r="H18" s="8"/>
      <c r="I18" s="8"/>
    </row>
    <row r="19" s="2" customFormat="1" ht="20.25" customHeight="1" spans="1:9">
      <c r="A19" s="10"/>
      <c r="B19" s="10"/>
      <c r="C19" s="10"/>
      <c r="D19" s="10"/>
      <c r="E19" s="8" t="s">
        <v>310</v>
      </c>
      <c r="F19" s="8"/>
      <c r="G19" s="11"/>
      <c r="H19" s="8"/>
      <c r="I19" s="8"/>
    </row>
    <row r="20" s="2" customFormat="1" ht="20.25" customHeight="1" spans="1:9">
      <c r="A20" s="10"/>
      <c r="B20" s="10"/>
      <c r="C20" s="10"/>
      <c r="D20" s="10"/>
      <c r="E20" s="10" t="s">
        <v>305</v>
      </c>
      <c r="F20" s="10"/>
      <c r="G20" s="11"/>
      <c r="H20" s="8"/>
      <c r="I20" s="8"/>
    </row>
    <row r="21" s="2" customFormat="1" ht="20.25" customHeight="1" spans="1:9">
      <c r="A21" s="10"/>
      <c r="B21" s="10"/>
      <c r="C21" s="10" t="s">
        <v>311</v>
      </c>
      <c r="D21" s="10"/>
      <c r="E21" s="8" t="s">
        <v>312</v>
      </c>
      <c r="F21" s="8"/>
      <c r="G21" s="11">
        <v>0.2</v>
      </c>
      <c r="H21" s="8"/>
      <c r="I21" s="8"/>
    </row>
    <row r="22" s="2" customFormat="1" ht="20.25" customHeight="1" spans="1:9">
      <c r="A22" s="10"/>
      <c r="B22" s="10"/>
      <c r="C22" s="10"/>
      <c r="D22" s="10"/>
      <c r="E22" s="10" t="s">
        <v>305</v>
      </c>
      <c r="F22" s="10"/>
      <c r="G22" s="11"/>
      <c r="H22" s="8"/>
      <c r="I22" s="8"/>
    </row>
    <row r="23" s="2" customFormat="1" ht="20.25" customHeight="1" spans="1:9">
      <c r="A23" s="10"/>
      <c r="B23" s="10"/>
      <c r="C23" s="10" t="s">
        <v>261</v>
      </c>
      <c r="D23" s="10"/>
      <c r="E23" s="8"/>
      <c r="F23" s="8"/>
      <c r="G23" s="11"/>
      <c r="H23" s="8"/>
      <c r="I23" s="8"/>
    </row>
    <row r="24" s="2" customFormat="1" ht="20.25" customHeight="1" spans="1:9">
      <c r="A24" s="10"/>
      <c r="B24" s="10" t="s">
        <v>313</v>
      </c>
      <c r="C24" s="10" t="s">
        <v>314</v>
      </c>
      <c r="D24" s="10"/>
      <c r="E24" s="8" t="s">
        <v>260</v>
      </c>
      <c r="F24" s="8"/>
      <c r="G24" s="11">
        <v>1</v>
      </c>
      <c r="H24" s="8"/>
      <c r="I24" s="8"/>
    </row>
    <row r="25" s="2" customFormat="1" ht="20.25" customHeight="1" spans="1:9">
      <c r="A25" s="10"/>
      <c r="B25" s="10"/>
      <c r="C25" s="10" t="s">
        <v>315</v>
      </c>
      <c r="D25" s="10"/>
      <c r="E25" s="8"/>
      <c r="F25" s="8"/>
      <c r="G25" s="11"/>
      <c r="H25" s="8"/>
      <c r="I25" s="8"/>
    </row>
    <row r="26" s="2" customFormat="1" ht="20.25" customHeight="1" spans="1:9">
      <c r="A26" s="10"/>
      <c r="B26" s="10"/>
      <c r="C26" s="10" t="s">
        <v>316</v>
      </c>
      <c r="D26" s="10"/>
      <c r="E26" s="8"/>
      <c r="F26" s="8"/>
      <c r="G26" s="11"/>
      <c r="H26" s="8"/>
      <c r="I26" s="10"/>
    </row>
    <row r="27" s="2" customFormat="1" ht="20.25" customHeight="1" spans="1:9">
      <c r="A27" s="10"/>
      <c r="B27" s="10"/>
      <c r="C27" s="10" t="s">
        <v>317</v>
      </c>
      <c r="D27" s="10"/>
      <c r="E27" s="8"/>
      <c r="F27" s="8"/>
      <c r="G27" s="11"/>
      <c r="H27" s="8"/>
      <c r="I27" s="8"/>
    </row>
    <row r="28" s="2" customFormat="1" ht="20.25" customHeight="1" spans="1:9">
      <c r="A28" s="10"/>
      <c r="B28" s="10"/>
      <c r="C28" s="10" t="s">
        <v>261</v>
      </c>
      <c r="D28" s="10"/>
      <c r="E28" s="8"/>
      <c r="F28" s="8"/>
      <c r="G28" s="11"/>
      <c r="H28" s="8"/>
      <c r="I28" s="8"/>
    </row>
    <row r="29" s="2" customFormat="1" ht="25.5" customHeight="1" spans="1:9">
      <c r="A29" s="10"/>
      <c r="B29" s="10" t="s">
        <v>318</v>
      </c>
      <c r="C29" s="10" t="s">
        <v>319</v>
      </c>
      <c r="D29" s="10"/>
      <c r="E29" s="8"/>
      <c r="F29" s="8"/>
      <c r="G29" s="11" t="s">
        <v>320</v>
      </c>
      <c r="H29" s="8"/>
      <c r="I29" s="8"/>
    </row>
    <row r="30" s="2" customFormat="1" ht="20.25" customHeight="1" spans="1:9">
      <c r="A30" s="10"/>
      <c r="B30" s="10"/>
      <c r="C30" s="10" t="s">
        <v>261</v>
      </c>
      <c r="D30" s="10"/>
      <c r="E30" s="8"/>
      <c r="F30" s="8"/>
      <c r="G30" s="11"/>
      <c r="H30" s="8"/>
      <c r="I30" s="8"/>
    </row>
  </sheetData>
  <mergeCells count="74">
    <mergeCell ref="A2:I2"/>
    <mergeCell ref="A3:B3"/>
    <mergeCell ref="C3:I3"/>
    <mergeCell ref="A4:B4"/>
    <mergeCell ref="C4:E4"/>
    <mergeCell ref="G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C10:I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11:A30"/>
    <mergeCell ref="B12:B23"/>
    <mergeCell ref="B24:B28"/>
    <mergeCell ref="B29:B30"/>
    <mergeCell ref="C12:D14"/>
    <mergeCell ref="C15:D17"/>
    <mergeCell ref="C18:D20"/>
    <mergeCell ref="C21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表7</vt:lpstr>
      <vt:lpstr>表8 </vt:lpstr>
      <vt:lpstr>表9</vt:lpstr>
      <vt:lpstr>表10</vt:lpstr>
      <vt:lpstr>表11 整体</vt:lpstr>
      <vt:lpstr>表12 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2025-02-13T14:37:46Z</dcterms:created>
  <dcterms:modified xsi:type="dcterms:W3CDTF">2025-02-13T14:38:50Z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A16D64770F35498B8F045703CA2DD558_12</vt:lpwstr>
  </property>
  <property fmtid="{D5CDD505-2E9C-101B-9397-08002B2CF9AE}" pid="3" name="KSOProductBuildVer">
    <vt:lpwstr>2052-12.1.0.19770</vt:lpwstr>
  </property>
</Properties>
</file>