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 firstSheet="2" activeTab="14"/>
  </bookViews>
  <sheets>
    <sheet name="封面" sheetId="21" r:id="rId1"/>
    <sheet name="目录" sheetId="20" r:id="rId2"/>
    <sheet name="表1" sheetId="1" r:id="rId3"/>
    <sheet name="表2" sheetId="2" r:id="rId4"/>
    <sheet name="表3" sheetId="23" r:id="rId5"/>
    <sheet name="表4" sheetId="4" r:id="rId6"/>
    <sheet name="表5" sheetId="5" r:id="rId7"/>
    <sheet name="表6" sheetId="11" r:id="rId8"/>
    <sheet name="表7" sheetId="24" r:id="rId9"/>
    <sheet name="表8" sheetId="25" r:id="rId10"/>
    <sheet name="表9" sheetId="26" r:id="rId11"/>
    <sheet name="表10" sheetId="7" r:id="rId12"/>
    <sheet name="表11" sheetId="22" r:id="rId13"/>
    <sheet name="表12" sheetId="19" r:id="rId14"/>
    <sheet name="表13" sheetId="16" r:id="rId15"/>
    <sheet name="表14" sheetId="17" r:id="rId16"/>
    <sheet name="表15" sheetId="18" r:id="rId17"/>
  </sheets>
  <definedNames>
    <definedName name="_xlnm.Print_Titles" localSheetId="5">表4!$1:$5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<sst xmlns="http://schemas.openxmlformats.org/spreadsheetml/2006/main" count="561" uniqueCount="355">
  <si>
    <t>附表</t>
  </si>
  <si>
    <t>2025年部门预算公开表</t>
  </si>
  <si>
    <t>贵阳市花溪区人民代表大会常务委员会办公室  编制</t>
  </si>
  <si>
    <t>2025 年 3 月 13 日</t>
  </si>
  <si>
    <t>目    录</t>
  </si>
  <si>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134"/>
      </rPr>
      <t>、</t>
    </r>
  </si>
  <si>
    <t>部门收支总体情况表</t>
  </si>
  <si>
    <r>
      <rPr>
        <sz val="12"/>
        <color rgb="FF000000"/>
        <rFont val="Times New Roman"/>
        <charset val="0"/>
      </rPr>
      <t>2</t>
    </r>
    <r>
      <rPr>
        <sz val="12"/>
        <color rgb="FF000000"/>
        <rFont val="宋体"/>
        <charset val="134"/>
      </rPr>
      <t>、</t>
    </r>
  </si>
  <si>
    <t>部门收入总体情况表</t>
  </si>
  <si>
    <r>
      <rPr>
        <sz val="12"/>
        <color rgb="FF000000"/>
        <rFont val="Times New Roman"/>
        <charset val="0"/>
      </rPr>
      <t>3</t>
    </r>
    <r>
      <rPr>
        <sz val="12"/>
        <color rgb="FF000000"/>
        <rFont val="宋体"/>
        <charset val="134"/>
      </rPr>
      <t>、</t>
    </r>
  </si>
  <si>
    <t>部门支出总体情况表</t>
  </si>
  <si>
    <r>
      <rPr>
        <sz val="12"/>
        <color rgb="FF000000"/>
        <rFont val="Times New Roman"/>
        <charset val="0"/>
      </rPr>
      <t>4</t>
    </r>
    <r>
      <rPr>
        <sz val="12"/>
        <color rgb="FF000000"/>
        <rFont val="宋体"/>
        <charset val="134"/>
      </rPr>
      <t>、</t>
    </r>
  </si>
  <si>
    <t>财政拨款收支总体情况表</t>
  </si>
  <si>
    <r>
      <rPr>
        <sz val="12"/>
        <color rgb="FF000000"/>
        <rFont val="Times New Roman"/>
        <charset val="0"/>
      </rPr>
      <t>5</t>
    </r>
    <r>
      <rPr>
        <sz val="12"/>
        <color rgb="FF000000"/>
        <rFont val="宋体"/>
        <charset val="134"/>
      </rPr>
      <t>、</t>
    </r>
  </si>
  <si>
    <t>一般公共预算支出情况表</t>
  </si>
  <si>
    <r>
      <rPr>
        <sz val="12"/>
        <color rgb="FF000000"/>
        <rFont val="Times New Roman"/>
        <charset val="0"/>
      </rPr>
      <t>6</t>
    </r>
    <r>
      <rPr>
        <sz val="12"/>
        <color rgb="FF000000"/>
        <rFont val="宋体"/>
        <charset val="134"/>
      </rPr>
      <t>、</t>
    </r>
  </si>
  <si>
    <t>一般公共预算基本支出情况表（按部门预算经济科目）</t>
  </si>
  <si>
    <r>
      <rPr>
        <sz val="12"/>
        <color rgb="FF000000"/>
        <rFont val="Times New Roman"/>
        <charset val="0"/>
      </rPr>
      <t>7</t>
    </r>
    <r>
      <rPr>
        <sz val="12"/>
        <color rgb="FF000000"/>
        <rFont val="宋体"/>
        <charset val="134"/>
      </rPr>
      <t>、</t>
    </r>
  </si>
  <si>
    <t>一般公共预算基本支出情况表（按政府预算经济分类科目）</t>
  </si>
  <si>
    <r>
      <rPr>
        <sz val="12"/>
        <color rgb="FF000000"/>
        <rFont val="Times New Roman"/>
        <charset val="0"/>
      </rPr>
      <t>8</t>
    </r>
    <r>
      <rPr>
        <sz val="12"/>
        <color rgb="FF000000"/>
        <rFont val="宋体"/>
        <charset val="134"/>
      </rPr>
      <t>、</t>
    </r>
  </si>
  <si>
    <t>政府性基金预算支出情况表</t>
  </si>
  <si>
    <r>
      <rPr>
        <sz val="12"/>
        <color rgb="FF000000"/>
        <rFont val="Times New Roman"/>
        <charset val="0"/>
      </rPr>
      <t>9</t>
    </r>
    <r>
      <rPr>
        <sz val="12"/>
        <color rgb="FF000000"/>
        <rFont val="宋体"/>
        <charset val="134"/>
      </rPr>
      <t>、</t>
    </r>
  </si>
  <si>
    <t>国有资本经营预算支出情况表</t>
  </si>
  <si>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134"/>
      </rPr>
      <t>0、</t>
    </r>
  </si>
  <si>
    <t>财政拨款“三公”经费预算支出表</t>
  </si>
  <si>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134"/>
      </rPr>
      <t>1、</t>
    </r>
  </si>
  <si>
    <t>部门政府采购预算表</t>
  </si>
  <si>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134"/>
      </rPr>
      <t>2、</t>
    </r>
  </si>
  <si>
    <t>区对下转移支付预算情况表</t>
  </si>
  <si>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134"/>
      </rPr>
      <t>3、</t>
    </r>
  </si>
  <si>
    <t>部门整体支出绩效目标批复表</t>
  </si>
  <si>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134"/>
      </rPr>
      <t>4、</t>
    </r>
  </si>
  <si>
    <t>项目支出绩效目标批复表（项目一）</t>
  </si>
  <si>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134"/>
      </rPr>
      <t>5、</t>
    </r>
  </si>
  <si>
    <t>项目支出绩效目标批复表（项目二）</t>
  </si>
  <si>
    <t>表1</t>
  </si>
  <si>
    <t>2025年部门收支预算总表</t>
  </si>
  <si>
    <t>部门（单位）名称：贵阳市花溪区人民代表大会常务委员会办公室</t>
  </si>
  <si>
    <t>单位：万元</t>
  </si>
  <si>
    <t>收入</t>
  </si>
  <si>
    <t>支出</t>
  </si>
  <si>
    <t>项  目</t>
  </si>
  <si>
    <t>预算数</t>
  </si>
  <si>
    <t>一、本年收入</t>
  </si>
  <si>
    <t>一、本年支出</t>
  </si>
  <si>
    <t>（一）财政拨款收入</t>
  </si>
  <si>
    <t>（一）一般公共服务支出</t>
  </si>
  <si>
    <t>1、一般公共预算财政拨款收入</t>
  </si>
  <si>
    <t>（二）国防支出</t>
  </si>
  <si>
    <t>2、政府性基金预算财政拨款收入</t>
  </si>
  <si>
    <t>（三）公共安全支出</t>
  </si>
  <si>
    <t>3、国有资本经营预算财政拨款收入</t>
  </si>
  <si>
    <t>（四）教育支出</t>
  </si>
  <si>
    <t>（二）财政专户管理资金收入</t>
  </si>
  <si>
    <t>（五）科学技术支出</t>
  </si>
  <si>
    <t>（三）单位资金收入</t>
  </si>
  <si>
    <t>（六）文化旅游体育与传媒支出</t>
  </si>
  <si>
    <t>1、事业收入</t>
  </si>
  <si>
    <t>（七）社会保障和就业支出</t>
  </si>
  <si>
    <t>2、事业单位经营收入</t>
  </si>
  <si>
    <t>（八）卫生健康支出</t>
  </si>
  <si>
    <t>3、上级补助收入</t>
  </si>
  <si>
    <t>（九）节能环保支出</t>
  </si>
  <si>
    <t>4、附属单位上缴收入</t>
  </si>
  <si>
    <t>（十）城乡社区支出</t>
  </si>
  <si>
    <t>5、其他收入</t>
  </si>
  <si>
    <t>（十一）农林水支出</t>
  </si>
  <si>
    <t>（十二）交通运输支出</t>
  </si>
  <si>
    <t>（十三）资源勘探工业信息等支出</t>
  </si>
  <si>
    <t>（十四）商业服务业等支出</t>
  </si>
  <si>
    <t>（十五）自然资源海洋气象等支出</t>
  </si>
  <si>
    <t>（十六）住房保障支出</t>
  </si>
  <si>
    <t>（十七）粮油物资储备支出</t>
  </si>
  <si>
    <t>（十八）灾害防治及应急管理支出</t>
  </si>
  <si>
    <t>（十九）其他支出</t>
  </si>
  <si>
    <t>（二十）债务付息支出</t>
  </si>
  <si>
    <t>（二十一）债务发行费用支出</t>
  </si>
  <si>
    <t>（二十二）国有资本经营预算支出</t>
  </si>
  <si>
    <t>（二十三）抗疫特别国债安排的支出</t>
  </si>
  <si>
    <t>二、上年结转结余</t>
  </si>
  <si>
    <t>二、年终结转结余</t>
  </si>
  <si>
    <t>收入总计</t>
  </si>
  <si>
    <t>支出总计</t>
  </si>
  <si>
    <t>表2</t>
  </si>
  <si>
    <t>2025年部门收入预算总表</t>
  </si>
  <si>
    <t>部门（单位）名称</t>
  </si>
  <si>
    <t>本年收入</t>
  </si>
  <si>
    <t>上年结转结余</t>
  </si>
  <si>
    <t>合计</t>
  </si>
  <si>
    <t>财政拨款收入</t>
  </si>
  <si>
    <t>财政专户管理资金收入</t>
  </si>
  <si>
    <t>单位资金收入</t>
  </si>
  <si>
    <t>贵阳市花溪区人民代表大会常务委员会办公室</t>
  </si>
  <si>
    <t>表3</t>
  </si>
  <si>
    <t>2025年部门支出预算总表</t>
  </si>
  <si>
    <t>本年支出</t>
  </si>
  <si>
    <t>年终结转结余</t>
  </si>
  <si>
    <t>财政拨款支出</t>
  </si>
  <si>
    <t>财政专户管理资金支出</t>
  </si>
  <si>
    <t>单位资金支出</t>
  </si>
  <si>
    <t>财政拨款结转结余</t>
  </si>
  <si>
    <t>财政专户管理资金结转结余</t>
  </si>
  <si>
    <t>单位资金结转结余</t>
  </si>
  <si>
    <t>表4</t>
  </si>
  <si>
    <t>2025年财政拨款收支预算总表</t>
  </si>
  <si>
    <t>项目</t>
  </si>
  <si>
    <t>（一）一般公共预算拨款收入</t>
  </si>
  <si>
    <t>（二）政府性基金预算拨款收入</t>
  </si>
  <si>
    <t>（三）国有资本经营预算拨款收入</t>
  </si>
  <si>
    <t>表5</t>
  </si>
  <si>
    <t>2025年一般公共预算支出预算表</t>
  </si>
  <si>
    <t>科目编码</t>
  </si>
  <si>
    <t>单位（科目）名称</t>
  </si>
  <si>
    <t>总计</t>
  </si>
  <si>
    <t>基本支出</t>
  </si>
  <si>
    <t>项目支出</t>
  </si>
  <si>
    <t>小计</t>
  </si>
  <si>
    <t>人员经费</t>
  </si>
  <si>
    <t>公用经费</t>
  </si>
  <si>
    <t>本级资金项目支出</t>
  </si>
  <si>
    <t>上级资金项目支出</t>
  </si>
  <si>
    <t>201</t>
  </si>
  <si>
    <t>一般公共服务支出</t>
  </si>
  <si>
    <t>20101</t>
  </si>
  <si>
    <t>　人大事务</t>
  </si>
  <si>
    <t>2010101</t>
  </si>
  <si>
    <t>　　行政运行</t>
  </si>
  <si>
    <t>2010102</t>
  </si>
  <si>
    <t>　　一般行政管理事务</t>
  </si>
  <si>
    <t>2010104</t>
  </si>
  <si>
    <t xml:space="preserve">    人大会议</t>
  </si>
  <si>
    <t>2010106</t>
  </si>
  <si>
    <t xml:space="preserve">    人大监督 </t>
  </si>
  <si>
    <t>2010107</t>
  </si>
  <si>
    <t xml:space="preserve">    人大代表履职能力提升</t>
  </si>
  <si>
    <t>2010108</t>
  </si>
  <si>
    <t xml:space="preserve">    代表工作</t>
  </si>
  <si>
    <t>208</t>
  </si>
  <si>
    <t>社会保障和就业支出</t>
  </si>
  <si>
    <t>20805</t>
  </si>
  <si>
    <t xml:space="preserve">  行政事业单位养老支出</t>
  </si>
  <si>
    <t>2080501</t>
  </si>
  <si>
    <r>
      <rPr>
        <sz val="11"/>
        <color rgb="FF000000"/>
        <rFont val="Times New Roman"/>
        <charset val="0"/>
      </rPr>
      <t xml:space="preserve">       </t>
    </r>
    <r>
      <rPr>
        <sz val="11"/>
        <color rgb="FF000000"/>
        <rFont val="宋体"/>
        <charset val="134"/>
      </rPr>
      <t>行政单位离退休</t>
    </r>
  </si>
  <si>
    <t>2080505</t>
  </si>
  <si>
    <r>
      <rPr>
        <sz val="11"/>
        <color rgb="FF000000"/>
        <rFont val="Times New Roman"/>
        <charset val="0"/>
      </rPr>
      <t xml:space="preserve">       </t>
    </r>
    <r>
      <rPr>
        <sz val="11"/>
        <color rgb="FF000000"/>
        <rFont val="宋体"/>
        <charset val="134"/>
      </rPr>
      <t>机关事业单位基本养老保险缴费支出</t>
    </r>
  </si>
  <si>
    <t>2080506</t>
  </si>
  <si>
    <r>
      <rPr>
        <sz val="11"/>
        <color rgb="FF000000"/>
        <rFont val="Times New Roman"/>
        <charset val="0"/>
      </rPr>
      <t xml:space="preserve">       </t>
    </r>
    <r>
      <rPr>
        <sz val="11"/>
        <color rgb="FF000000"/>
        <rFont val="宋体"/>
        <charset val="134"/>
      </rPr>
      <t>机关事业单位职业年金缴费支出</t>
    </r>
  </si>
  <si>
    <t>210</t>
  </si>
  <si>
    <t>卫生健康支出</t>
  </si>
  <si>
    <t>21011</t>
  </si>
  <si>
    <r>
      <rPr>
        <sz val="11"/>
        <color rgb="FF000000"/>
        <rFont val="Times New Roman"/>
        <charset val="0"/>
      </rPr>
      <t xml:space="preserve">     </t>
    </r>
    <r>
      <rPr>
        <sz val="11"/>
        <color rgb="FF000000"/>
        <rFont val="宋体"/>
        <charset val="134"/>
      </rPr>
      <t>行政事业单位医疗</t>
    </r>
  </si>
  <si>
    <t>2101101</t>
  </si>
  <si>
    <r>
      <rPr>
        <sz val="11"/>
        <color rgb="FF000000"/>
        <rFont val="Times New Roman"/>
        <charset val="0"/>
      </rPr>
      <t xml:space="preserve">     </t>
    </r>
    <r>
      <rPr>
        <sz val="11"/>
        <color rgb="FF000000"/>
        <rFont val="宋体"/>
        <charset val="134"/>
      </rPr>
      <t>行政单位医疗</t>
    </r>
  </si>
  <si>
    <t>2101199</t>
  </si>
  <si>
    <r>
      <rPr>
        <sz val="11"/>
        <color rgb="FF000000"/>
        <rFont val="Times New Roman"/>
        <charset val="0"/>
      </rPr>
      <t xml:space="preserve">     </t>
    </r>
    <r>
      <rPr>
        <sz val="11"/>
        <color rgb="FF000000"/>
        <rFont val="宋体"/>
        <charset val="134"/>
      </rPr>
      <t>其他行政事业单位医疗支出</t>
    </r>
  </si>
  <si>
    <t>221</t>
  </si>
  <si>
    <t>住房保障支出</t>
  </si>
  <si>
    <t>22102</t>
  </si>
  <si>
    <t>住房改革支出</t>
  </si>
  <si>
    <t>2210201</t>
  </si>
  <si>
    <t>住房公积金</t>
  </si>
  <si>
    <t>表6</t>
  </si>
  <si>
    <t>2025年一般公共预算基本支出预算表（按部门预算经济科目）</t>
  </si>
  <si>
    <t>类</t>
  </si>
  <si>
    <t>款</t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</si>
  <si>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</si>
  <si>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</si>
  <si>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</si>
  <si>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</si>
  <si>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</si>
  <si>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</si>
  <si>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</si>
  <si>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</si>
  <si>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</si>
  <si>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</si>
  <si>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</si>
  <si>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</si>
  <si>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</si>
  <si>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</si>
  <si>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</si>
  <si>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</si>
  <si>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</si>
  <si>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</si>
  <si>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</si>
  <si>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</si>
  <si>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</si>
  <si>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</si>
  <si>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</si>
  <si>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</si>
  <si>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</si>
  <si>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邮电费</t>
  </si>
  <si>
    <t>28</t>
  </si>
  <si>
    <t xml:space="preserve">  工会经费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</si>
  <si>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</si>
  <si>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</si>
  <si>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</si>
  <si>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</si>
  <si>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</si>
  <si>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</si>
  <si>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对个人和家庭补助</t>
  </si>
  <si>
    <t xml:space="preserve">  离休费</t>
  </si>
  <si>
    <t xml:space="preserve">  退休费</t>
  </si>
  <si>
    <t>05</t>
  </si>
  <si>
    <t xml:space="preserve">  生活补助</t>
  </si>
  <si>
    <t xml:space="preserve">  医疗费补助</t>
  </si>
  <si>
    <t>表7</t>
  </si>
  <si>
    <t>2025年一般公共预算基本支出预算表（按政府预算经济科目）</t>
  </si>
  <si>
    <t>501</t>
  </si>
  <si>
    <t>机关工资福利支出</t>
  </si>
  <si>
    <t xml:space="preserve">  工资奖金津补贴</t>
  </si>
  <si>
    <t xml:space="preserve">  社会保障缴费</t>
  </si>
  <si>
    <t>502</t>
  </si>
  <si>
    <t>机关商品和服务支出</t>
  </si>
  <si>
    <t xml:space="preserve">  办公经费</t>
  </si>
  <si>
    <t>505</t>
  </si>
  <si>
    <t>对事业单位经常性补助</t>
  </si>
  <si>
    <t xml:space="preserve">  工资福利支出</t>
  </si>
  <si>
    <t>509</t>
  </si>
  <si>
    <t>对个人和家庭的补助</t>
  </si>
  <si>
    <t xml:space="preserve">  社会福利和救助</t>
  </si>
  <si>
    <t xml:space="preserve">  离退休费</t>
  </si>
  <si>
    <t>表8</t>
  </si>
  <si>
    <t>2025年政府性基金预算支出预算表</t>
  </si>
  <si>
    <t>无相关预算支出</t>
  </si>
  <si>
    <t>表9</t>
  </si>
  <si>
    <t>2025年国有资本经营预算支出预算表</t>
  </si>
  <si>
    <t>部门（单位）名称：</t>
  </si>
  <si>
    <t>表10</t>
  </si>
  <si>
    <t>2025年财政拨款“三公”经费支出预算表</t>
  </si>
  <si>
    <t>单位（项目）名称</t>
  </si>
  <si>
    <t>2024年财政拨款“三公”经费预算支出</t>
  </si>
  <si>
    <t>2025年财政拨款“三公”经费预算支出</t>
  </si>
  <si>
    <t>2025年较2024年增减变化额</t>
  </si>
  <si>
    <t>2025年较2024年增减变化率</t>
  </si>
  <si>
    <t>同比增减变化原因</t>
  </si>
  <si>
    <t>一、因公出国（境）费</t>
  </si>
  <si>
    <t>按照过“紧日子”要求，减少因公出国经费预算安排。</t>
  </si>
  <si>
    <t>二、公务接待费</t>
  </si>
  <si>
    <t>暂未收到上级部门接待函，未编制该项支出</t>
  </si>
  <si>
    <t>三、公务用车购置及运行维护费</t>
  </si>
  <si>
    <t>—</t>
  </si>
  <si>
    <t>1、公务用车运行维护费</t>
  </si>
  <si>
    <t>按照过“紧日子”要求和厉行节约精神，减少公车运转经费预算。</t>
  </si>
  <si>
    <t>2、公务用车购置费</t>
  </si>
  <si>
    <t>按照过“紧日子”要求，本年未预算公务车购置费。</t>
  </si>
  <si>
    <t>-47.37%</t>
  </si>
  <si>
    <t>按照过“紧日子”要求和厉行节约精神，减少“三公”经费预算安排。</t>
  </si>
  <si>
    <r>
      <rPr>
        <sz val="11"/>
        <color rgb="FF000000"/>
        <rFont val="宋体"/>
        <charset val="134"/>
      </rPr>
      <t>注：</t>
    </r>
    <r>
      <rPr>
        <sz val="11"/>
        <color rgb="FF000000"/>
        <rFont val="Times New Roman"/>
        <charset val="0"/>
      </rPr>
      <t xml:space="preserve"> “</t>
    </r>
    <r>
      <rPr>
        <sz val="11"/>
        <color rgb="FF000000"/>
        <rFont val="宋体"/>
        <charset val="134"/>
      </rPr>
      <t>三公</t>
    </r>
    <r>
      <rPr>
        <sz val="11"/>
        <color rgb="FF000000"/>
        <rFont val="Times New Roman"/>
        <charset val="0"/>
      </rPr>
      <t>”</t>
    </r>
    <r>
      <rPr>
        <sz val="11"/>
        <color rgb="FF000000"/>
        <rFont val="宋体"/>
        <charset val="134"/>
      </rPr>
      <t>经费支出预算为财政拨款全口径预算，包括一般公共预算、政府性基金预算、国有资本经营预算财政拨款。</t>
    </r>
  </si>
  <si>
    <t>表11</t>
  </si>
  <si>
    <t>2025年政府采购预算表</t>
  </si>
  <si>
    <t>政府采购预算</t>
  </si>
  <si>
    <t>货物类政府采购</t>
  </si>
  <si>
    <t>工程类政府采购</t>
  </si>
  <si>
    <t>服务类政府采购</t>
  </si>
  <si>
    <t>表12</t>
  </si>
  <si>
    <t>2025年区对下转移支付预算表</t>
  </si>
  <si>
    <t>下达乡镇（街道）名称</t>
  </si>
  <si>
    <t>区对下转移支付支出</t>
  </si>
  <si>
    <t>一般公共预算支出</t>
  </si>
  <si>
    <t>政府性基金预算支出</t>
  </si>
  <si>
    <t>国有资本经营预算支出</t>
  </si>
  <si>
    <t>表13</t>
  </si>
  <si>
    <t>贵阳市花溪区人民代表大会常务委员会办公室                 2025年部门整体支出绩效目标批复表</t>
  </si>
  <si>
    <t xml:space="preserve">单位（盖章）：        </t>
  </si>
  <si>
    <t>填报日期：</t>
  </si>
  <si>
    <t>部门（单位）及代码</t>
  </si>
  <si>
    <t>部门（单位）总体资金情况(元)：</t>
  </si>
  <si>
    <t>资金总额(元)：</t>
  </si>
  <si>
    <t xml:space="preserve">    人员类项目</t>
  </si>
  <si>
    <t xml:space="preserve">    运转类公用经费项目</t>
  </si>
  <si>
    <t xml:space="preserve">    其他运转类项目</t>
  </si>
  <si>
    <t xml:space="preserve">    特定目标类项目</t>
  </si>
  <si>
    <t xml:space="preserve"> 部门（单位）职能概述</t>
  </si>
  <si>
    <t>在本行政区域内保证宪法、法律、行政法规和上级人民代表大会及其常务委员会决议的遵守和执行；领导或者主持本级人民代表大会代表的选举；召集本级人民代表大会会议；讨论、决定本行政区域内的政治、经济、教育、科学、文化、卫生、环境和资源保护、民政、民族等工作的重大事项等等。</t>
  </si>
  <si>
    <t xml:space="preserve"> 部门（单位）年度
总体目标</t>
  </si>
  <si>
    <t>围绕人大中心工作，认真履行好人大的监督、决定、任命、考察调研等职责。</t>
  </si>
  <si>
    <t>绩          效                指                 标</t>
  </si>
  <si>
    <t>一级指标</t>
  </si>
  <si>
    <t>二级指标</t>
  </si>
  <si>
    <t>三级指标</t>
  </si>
  <si>
    <t>指标值</t>
  </si>
  <si>
    <t>备注（指标解释等）</t>
  </si>
  <si>
    <t>指标值说明（评分标准等）</t>
  </si>
  <si>
    <t>产出指标</t>
  </si>
  <si>
    <t>数量指标</t>
  </si>
  <si>
    <t>完成区人大常委会次数</t>
  </si>
  <si>
    <t>=8次</t>
  </si>
  <si>
    <t/>
  </si>
  <si>
    <t>完成区人大常委会8次</t>
  </si>
  <si>
    <t>完成区人大常委会主任会议次数</t>
  </si>
  <si>
    <t>=18次</t>
  </si>
  <si>
    <t>完成区人大常委会主任会议18次</t>
  </si>
  <si>
    <t>代表履职提升培训次数</t>
  </si>
  <si>
    <t>=1次</t>
  </si>
  <si>
    <t>完成区乡人大代表履职提升培训1次以上</t>
  </si>
  <si>
    <t>各类考察调研及专题调研</t>
  </si>
  <si>
    <t>若干</t>
  </si>
  <si>
    <t>完成全年各类考察调研及专题调研工作</t>
  </si>
  <si>
    <t>完成区级人代会次数</t>
  </si>
  <si>
    <t>完成区级人代会1次</t>
  </si>
  <si>
    <t>质量指标</t>
  </si>
  <si>
    <t>人大监督、决定、任命、考察调研、信访接访等工作的规范性</t>
  </si>
  <si>
    <t>=100%</t>
  </si>
  <si>
    <t>时效指标</t>
  </si>
  <si>
    <t>全年人大机关各项工作完成时限</t>
  </si>
  <si>
    <t>2025年12月底前完成</t>
  </si>
  <si>
    <t>成本指标</t>
  </si>
  <si>
    <t>预算经费下达金额</t>
  </si>
  <si>
    <t>=1135.82万元</t>
  </si>
  <si>
    <t>效益指标</t>
  </si>
  <si>
    <t>社会效益指标</t>
  </si>
  <si>
    <t>推进工作顺利开展</t>
  </si>
  <si>
    <t xml:space="preserve">有力推进 </t>
  </si>
  <si>
    <t>满意度指标</t>
  </si>
  <si>
    <t>人民群众对人大工作满意程度</t>
  </si>
  <si>
    <t>非常满意</t>
  </si>
  <si>
    <t>联系人：</t>
  </si>
  <si>
    <t>范一华</t>
  </si>
  <si>
    <t>联系电话：</t>
  </si>
  <si>
    <t>表14</t>
  </si>
  <si>
    <t>贵阳市花溪区人民代表大会常务委员会办公室                  2025年项目支出绩效目标批复表（项目一）</t>
  </si>
  <si>
    <t>项目名称</t>
  </si>
  <si>
    <t>机关行政运行经费（办公费）</t>
  </si>
  <si>
    <t>主管部门及代码</t>
  </si>
  <si>
    <t>实施单位</t>
  </si>
  <si>
    <t>资金来源</t>
  </si>
  <si>
    <t>年度资金情况</t>
  </si>
  <si>
    <t xml:space="preserve">     财政拨款</t>
  </si>
  <si>
    <t xml:space="preserve">         其中：上级补助</t>
  </si>
  <si>
    <t>0</t>
  </si>
  <si>
    <t xml:space="preserve">               本级安排</t>
  </si>
  <si>
    <t xml:space="preserve">     其他资金</t>
  </si>
  <si>
    <t>年度总体目标</t>
  </si>
  <si>
    <t>1、在本行政区域内保证宪法、法律、行政法规和上级人民代表大会及其常务委员会决议的遵守和执行；2、领导或主持本级人民代表大会代表的选举；3、召集本级人民代表大会会议；4、履行任免、决定等职责。</t>
  </si>
  <si>
    <t>说明</t>
  </si>
  <si>
    <t>工作完成率</t>
  </si>
  <si>
    <t>运转经费使用管理合规性</t>
  </si>
  <si>
    <t>专款专用</t>
  </si>
  <si>
    <t>完成及时率</t>
  </si>
  <si>
    <t>定额成本控制率</t>
  </si>
  <si>
    <t>对人大机关履行职能奠定基础</t>
  </si>
  <si>
    <t>有效</t>
  </si>
  <si>
    <t>服务对象满意度</t>
  </si>
  <si>
    <t>表15</t>
  </si>
  <si>
    <t>贵阳市花溪区人民代表大会常务委员会办公室                           2025年项目支出绩效目标批复表（项目二）</t>
  </si>
  <si>
    <t>区人代会、人大常委会及其他会议经费</t>
  </si>
  <si>
    <t>1、区级人代会1次；2、区人大常委会8次；3、其他会议若干。</t>
  </si>
  <si>
    <t>会议次数</t>
  </si>
  <si>
    <t>60次以上</t>
  </si>
  <si>
    <t>会议经费使用管理合规性</t>
  </si>
  <si>
    <t>推进会议工作顺利开展</t>
  </si>
  <si>
    <t>有力推进</t>
  </si>
  <si>
    <t>可持续影响指标</t>
  </si>
  <si>
    <t>为人大机关持续屩行职能奠定基础</t>
  </si>
  <si>
    <t>人大代表及参会人员对会议工作的满意度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</si>
</sst>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#,##0.00;[=0]&quot;&quot;"/>
    <numFmt numFmtId="177" formatCode="#,##0.00_ "/>
    <numFmt numFmtId="178" formatCode="#,##0.00_ ;[Red]\-#,##0.00\ "/>
    <numFmt numFmtId="179" formatCode="0.0%"/>
    <numFmt numFmtId="180" formatCode="[$-10804]#,##0.00#;\(\-#,##0.00#\);\ "/>
  </numFmts>
  <fonts count="54">
    <font>
      <sz val="10"/>
      <color rgb="FF000000"/>
      <name val="Times New Roman"/>
      <charset val="0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9"/>
      <color rgb="FF000000"/>
      <name val="宋体"/>
      <charset val="134"/>
    </font>
    <font>
      <b/>
      <sz val="12"/>
      <color rgb="FF000000"/>
      <name val="Times New Roman"/>
      <charset val="0"/>
    </font>
    <font>
      <b/>
      <sz val="11"/>
      <color rgb="FF000000"/>
      <name val="Times New Roman"/>
      <charset val="0"/>
    </font>
    <font>
      <sz val="11"/>
      <color rgb="FF000000"/>
      <name val="Times New Roman"/>
      <charset val="0"/>
    </font>
    <font>
      <sz val="12"/>
      <color rgb="FF000000"/>
      <name val="Times New Roman"/>
      <charset val="0"/>
    </font>
    <font>
      <sz val="16"/>
      <color rgb="FF000000"/>
      <name val="黑体"/>
      <charset val="134"/>
    </font>
    <font>
      <sz val="11"/>
      <color rgb="FF000000"/>
      <name val="黑体"/>
      <charset val="134"/>
    </font>
    <font>
      <b/>
      <sz val="12"/>
      <color rgb="FF000000"/>
      <name val="宋体"/>
      <charset val="134"/>
    </font>
    <font>
      <sz val="16"/>
      <color rgb="FF000000"/>
      <name val="Times New Roman"/>
      <charset val="0"/>
    </font>
    <font>
      <sz val="11"/>
      <color rgb="FF000000"/>
      <name val="SimSun"/>
      <charset val="134"/>
    </font>
    <font>
      <u/>
      <sz val="16"/>
      <color rgb="FF000000"/>
      <name val="黑体"/>
      <charset val="134"/>
    </font>
    <font>
      <b/>
      <sz val="12"/>
      <color rgb="FF000000"/>
      <name val="Arial"/>
      <charset val="0"/>
    </font>
    <font>
      <b/>
      <sz val="11"/>
      <color rgb="FF000000"/>
      <name val="Arial"/>
      <charset val="0"/>
    </font>
    <font>
      <sz val="11"/>
      <color rgb="FF000000"/>
      <name val="Arial"/>
      <charset val="0"/>
    </font>
    <font>
      <sz val="10"/>
      <color rgb="FF000000"/>
      <name val="Arial"/>
      <charset val="0"/>
    </font>
    <font>
      <b/>
      <sz val="10"/>
      <color rgb="FF000000"/>
      <name val="Times New Roman"/>
      <charset val="0"/>
    </font>
    <font>
      <b/>
      <sz val="9"/>
      <color rgb="FF000000"/>
      <name val="Times New Roman"/>
      <charset val="0"/>
    </font>
    <font>
      <sz val="9"/>
      <color rgb="FF000000"/>
      <name val="Times New Roman"/>
      <charset val="0"/>
    </font>
    <font>
      <sz val="16"/>
      <color rgb="FF000000"/>
      <name val="宋体"/>
      <charset val="134"/>
    </font>
    <font>
      <sz val="30"/>
      <color rgb="FF000000"/>
      <name val="宋体"/>
      <charset val="134"/>
    </font>
    <font>
      <sz val="30"/>
      <color rgb="FF000000"/>
      <name val="黑体"/>
      <charset val="134"/>
    </font>
    <font>
      <sz val="18"/>
      <color rgb="FF000000"/>
      <name val="仿宋"/>
      <charset val="134"/>
    </font>
    <font>
      <sz val="18"/>
      <color rgb="FF000000"/>
      <name val="黑体"/>
      <charset val="134"/>
    </font>
    <font>
      <sz val="18"/>
      <color rgb="FF000000"/>
      <name val="宋体"/>
      <charset val="134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4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" borderId="1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15" applyNumberFormat="0" applyAlignment="0" applyProtection="0">
      <alignment vertical="center"/>
    </xf>
    <xf numFmtId="0" fontId="44" fillId="5" borderId="16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46" fillId="6" borderId="17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</cellStyleXfs>
  <cellXfs count="18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176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31" fontId="5" fillId="2" borderId="0" xfId="0" applyNumberFormat="1" applyFont="1" applyFill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177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178" fontId="15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/>
    </xf>
    <xf numFmtId="178" fontId="11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 wrapText="1"/>
    </xf>
    <xf numFmtId="17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78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12" fillId="0" borderId="2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78" fontId="12" fillId="0" borderId="2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11" fillId="0" borderId="2" xfId="0" applyNumberFormat="1" applyFont="1" applyBorder="1" applyAlignment="1">
      <alignment horizontal="right" vertical="center"/>
    </xf>
    <xf numFmtId="179" fontId="11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left" vertical="center" wrapText="1"/>
    </xf>
    <xf numFmtId="178" fontId="1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8" fontId="12" fillId="0" borderId="2" xfId="0" applyNumberFormat="1" applyFont="1" applyBorder="1" applyAlignment="1">
      <alignment horizontal="right" vertical="center"/>
    </xf>
    <xf numFmtId="49" fontId="12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8" fontId="11" fillId="0" borderId="2" xfId="0" applyNumberFormat="1" applyFont="1" applyBorder="1" applyAlignment="1">
      <alignment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1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vertical="top" wrapText="1"/>
      <protection locked="0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vertical="top" wrapText="1"/>
      <protection locked="0"/>
    </xf>
    <xf numFmtId="49" fontId="15" fillId="2" borderId="3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178" fontId="10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 applyProtection="1">
      <alignment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178" fontId="9" fillId="0" borderId="2" xfId="0" applyNumberFormat="1" applyFont="1" applyBorder="1" applyAlignment="1">
      <alignment horizontal="right"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177" fontId="10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177" fontId="11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177" fontId="11" fillId="0" borderId="2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right" vertical="center" wrapText="1"/>
    </xf>
    <xf numFmtId="177" fontId="0" fillId="0" borderId="2" xfId="0" applyNumberFormat="1" applyFont="1" applyBorder="1" applyAlignment="1">
      <alignment vertical="center"/>
    </xf>
    <xf numFmtId="177" fontId="0" fillId="0" borderId="2" xfId="0" applyNumberFormat="1" applyFont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center" vertical="center"/>
    </xf>
    <xf numFmtId="178" fontId="11" fillId="0" borderId="2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2" xfId="0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180" fontId="2" fillId="0" borderId="2" xfId="0" applyNumberFormat="1" applyFont="1" applyBorder="1" applyAlignment="1" applyProtection="1">
      <alignment horizontal="right" vertical="center" wrapText="1"/>
      <protection locked="0"/>
    </xf>
    <xf numFmtId="178" fontId="12" fillId="0" borderId="2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/>
    <xf numFmtId="0" fontId="0" fillId="0" borderId="0" xfId="0" applyFont="1" applyAlignment="1"/>
    <xf numFmtId="0" fontId="1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1" fillId="0" borderId="0" xfId="0" applyFont="1" applyAlignment="1"/>
    <xf numFmtId="0" fontId="21" fillId="0" borderId="2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13" fillId="0" borderId="0" xfId="0" applyFont="1" applyAlignment="1">
      <alignment horizontal="left" vertical="top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49" fontId="28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49" fontId="29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49" fontId="32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9"/>
  <sheetViews>
    <sheetView workbookViewId="0">
      <selection activeCell="A5" sqref="A5"/>
    </sheetView>
  </sheetViews>
  <sheetFormatPr defaultColWidth="9" defaultRowHeight="15.75"/>
  <cols>
    <col min="1" max="1" width="140.552380952381" style="176" customWidth="1"/>
    <col min="2" max="32" width="10" style="176" customWidth="1"/>
    <col min="33" max="224" width="9.78095238095238" style="176" customWidth="1"/>
    <col min="225" max="250" width="10" style="176" customWidth="1"/>
    <col min="251" max="257" width="9.78095238095238" style="176" customWidth="1"/>
  </cols>
  <sheetData>
    <row r="1" s="176" customFormat="1" ht="37.5" customHeight="1" spans="1:250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  <c r="EH1" s="178"/>
      <c r="EI1" s="178"/>
      <c r="EJ1" s="178"/>
      <c r="EK1" s="178"/>
      <c r="EL1" s="178"/>
      <c r="EM1" s="178"/>
      <c r="EN1" s="178"/>
      <c r="EO1" s="178"/>
      <c r="EP1" s="178"/>
      <c r="EQ1" s="178"/>
      <c r="ER1" s="178"/>
      <c r="ES1" s="178"/>
      <c r="ET1" s="178"/>
      <c r="EU1" s="178"/>
      <c r="EV1" s="178"/>
      <c r="EW1" s="178"/>
      <c r="EX1" s="178"/>
      <c r="EY1" s="178"/>
      <c r="EZ1" s="178"/>
      <c r="FA1" s="178"/>
      <c r="FB1" s="178"/>
      <c r="FC1" s="178"/>
      <c r="FD1" s="178"/>
      <c r="FE1" s="178"/>
      <c r="FF1" s="178"/>
      <c r="FG1" s="178"/>
      <c r="FH1" s="178"/>
      <c r="FI1" s="178"/>
      <c r="FJ1" s="178"/>
      <c r="FK1" s="178"/>
      <c r="FL1" s="178"/>
      <c r="FM1" s="178"/>
      <c r="FN1" s="178"/>
      <c r="FO1" s="178"/>
      <c r="FP1" s="178"/>
      <c r="FQ1" s="178"/>
      <c r="FR1" s="178"/>
      <c r="FS1" s="178"/>
      <c r="FT1" s="178"/>
      <c r="FU1" s="178"/>
      <c r="FV1" s="178"/>
      <c r="FW1" s="178"/>
      <c r="FX1" s="178"/>
      <c r="FY1" s="178"/>
      <c r="FZ1" s="178"/>
      <c r="GA1" s="178"/>
      <c r="GB1" s="178"/>
      <c r="GC1" s="178"/>
      <c r="GD1" s="178"/>
      <c r="GE1" s="178"/>
      <c r="GF1" s="178"/>
      <c r="GG1" s="178"/>
      <c r="GH1" s="178"/>
      <c r="GI1" s="178"/>
      <c r="GJ1" s="178"/>
      <c r="GK1" s="178"/>
      <c r="GL1" s="178"/>
      <c r="GM1" s="178"/>
      <c r="GN1" s="178"/>
      <c r="GO1" s="178"/>
      <c r="GP1" s="178"/>
      <c r="GQ1" s="178"/>
      <c r="GR1" s="178"/>
      <c r="GS1" s="178"/>
      <c r="GT1" s="178"/>
      <c r="GU1" s="178"/>
      <c r="GV1" s="178"/>
      <c r="GW1" s="178"/>
      <c r="GX1" s="178"/>
      <c r="GY1" s="178"/>
      <c r="GZ1" s="178"/>
      <c r="HA1" s="178"/>
      <c r="HB1" s="178"/>
      <c r="HC1" s="178"/>
      <c r="HD1" s="178"/>
      <c r="HE1" s="178"/>
      <c r="HF1" s="178"/>
      <c r="HG1" s="178"/>
      <c r="HH1" s="178"/>
      <c r="HI1" s="178"/>
      <c r="HJ1" s="178"/>
      <c r="HK1" s="178"/>
      <c r="HL1" s="178"/>
      <c r="HM1" s="178"/>
      <c r="HN1" s="178"/>
      <c r="HO1" s="178"/>
      <c r="HP1" s="178"/>
      <c r="HQ1" s="178"/>
      <c r="HR1" s="178"/>
      <c r="HS1" s="178"/>
      <c r="HT1" s="178"/>
      <c r="HU1" s="178"/>
      <c r="HV1" s="178"/>
      <c r="HW1" s="178"/>
      <c r="HX1" s="178"/>
      <c r="HY1" s="178"/>
      <c r="HZ1" s="178"/>
      <c r="IA1" s="178"/>
      <c r="IB1" s="178"/>
      <c r="IC1" s="178"/>
      <c r="ID1" s="178"/>
      <c r="IE1" s="178"/>
      <c r="IF1" s="178"/>
      <c r="IG1" s="178"/>
      <c r="IH1" s="178"/>
      <c r="II1" s="178"/>
      <c r="IJ1" s="178"/>
      <c r="IK1" s="178"/>
      <c r="IL1" s="178"/>
      <c r="IM1" s="178"/>
      <c r="IN1" s="178"/>
      <c r="IO1" s="178"/>
      <c r="IP1" s="178"/>
    </row>
    <row r="2" s="176" customFormat="1" ht="37.5" customHeight="1" spans="1:250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N2" s="178"/>
      <c r="EO2" s="178"/>
      <c r="EP2" s="178"/>
      <c r="EQ2" s="178"/>
      <c r="ER2" s="178"/>
      <c r="ES2" s="178"/>
      <c r="ET2" s="178"/>
      <c r="EU2" s="178"/>
      <c r="EV2" s="178"/>
      <c r="EW2" s="178"/>
      <c r="EX2" s="178"/>
      <c r="EY2" s="178"/>
      <c r="EZ2" s="178"/>
      <c r="FA2" s="178"/>
      <c r="FB2" s="178"/>
      <c r="FC2" s="178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78"/>
      <c r="FS2" s="178"/>
      <c r="FT2" s="178"/>
      <c r="FU2" s="178"/>
      <c r="FV2" s="178"/>
      <c r="FW2" s="178"/>
      <c r="FX2" s="178"/>
      <c r="FY2" s="178"/>
      <c r="FZ2" s="178"/>
      <c r="GA2" s="178"/>
      <c r="GB2" s="178"/>
      <c r="GC2" s="178"/>
      <c r="GD2" s="178"/>
      <c r="GE2" s="178"/>
      <c r="GF2" s="178"/>
      <c r="GG2" s="178"/>
      <c r="GH2" s="178"/>
      <c r="GI2" s="178"/>
      <c r="GJ2" s="178"/>
      <c r="GK2" s="178"/>
      <c r="GL2" s="178"/>
      <c r="GM2" s="178"/>
      <c r="GN2" s="178"/>
      <c r="GO2" s="178"/>
      <c r="GP2" s="178"/>
      <c r="GQ2" s="178"/>
      <c r="GR2" s="178"/>
      <c r="GS2" s="178"/>
      <c r="GT2" s="178"/>
      <c r="GU2" s="178"/>
      <c r="GV2" s="178"/>
      <c r="GW2" s="178"/>
      <c r="GX2" s="178"/>
      <c r="GY2" s="178"/>
      <c r="GZ2" s="178"/>
      <c r="HA2" s="178"/>
      <c r="HB2" s="178"/>
      <c r="HC2" s="178"/>
      <c r="HD2" s="178"/>
      <c r="HE2" s="178"/>
      <c r="HF2" s="178"/>
      <c r="HG2" s="178"/>
      <c r="HH2" s="178"/>
      <c r="HI2" s="178"/>
      <c r="HJ2" s="178"/>
      <c r="HK2" s="178"/>
      <c r="HL2" s="178"/>
      <c r="HM2" s="178"/>
      <c r="HN2" s="178"/>
      <c r="HO2" s="178"/>
      <c r="HP2" s="178"/>
      <c r="HQ2" s="178"/>
      <c r="HR2" s="178"/>
      <c r="HS2" s="178"/>
      <c r="HT2" s="178"/>
      <c r="HU2" s="178"/>
      <c r="HV2" s="178"/>
      <c r="HW2" s="178"/>
      <c r="HX2" s="178"/>
      <c r="HY2" s="178"/>
      <c r="HZ2" s="178"/>
      <c r="IA2" s="178"/>
      <c r="IB2" s="178"/>
      <c r="IC2" s="178"/>
      <c r="ID2" s="178"/>
      <c r="IE2" s="178"/>
      <c r="IF2" s="178"/>
      <c r="IG2" s="178"/>
      <c r="IH2" s="178"/>
      <c r="II2" s="178"/>
      <c r="IJ2" s="178"/>
      <c r="IK2" s="178"/>
      <c r="IL2" s="178"/>
      <c r="IM2" s="178"/>
      <c r="IN2" s="178"/>
      <c r="IO2" s="178"/>
      <c r="IP2" s="178"/>
    </row>
    <row r="3" s="176" customFormat="1" ht="37.5" customHeight="1" spans="1:250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  <c r="EL3" s="178"/>
      <c r="EM3" s="178"/>
      <c r="EN3" s="178"/>
      <c r="EO3" s="178"/>
      <c r="EP3" s="178"/>
      <c r="EQ3" s="178"/>
      <c r="ER3" s="178"/>
      <c r="ES3" s="178"/>
      <c r="ET3" s="178"/>
      <c r="EU3" s="178"/>
      <c r="EV3" s="178"/>
      <c r="EW3" s="178"/>
      <c r="EX3" s="178"/>
      <c r="EY3" s="178"/>
      <c r="EZ3" s="178"/>
      <c r="FA3" s="178"/>
      <c r="FB3" s="178"/>
      <c r="FC3" s="178"/>
      <c r="FD3" s="178"/>
      <c r="FE3" s="178"/>
      <c r="FF3" s="178"/>
      <c r="FG3" s="178"/>
      <c r="FH3" s="178"/>
      <c r="FI3" s="178"/>
      <c r="FJ3" s="178"/>
      <c r="FK3" s="178"/>
      <c r="FL3" s="178"/>
      <c r="FM3" s="178"/>
      <c r="FN3" s="178"/>
      <c r="FO3" s="178"/>
      <c r="FP3" s="178"/>
      <c r="FQ3" s="178"/>
      <c r="FR3" s="178"/>
      <c r="FS3" s="178"/>
      <c r="FT3" s="178"/>
      <c r="FU3" s="178"/>
      <c r="FV3" s="178"/>
      <c r="FW3" s="178"/>
      <c r="FX3" s="178"/>
      <c r="FY3" s="178"/>
      <c r="FZ3" s="178"/>
      <c r="GA3" s="178"/>
      <c r="GB3" s="178"/>
      <c r="GC3" s="178"/>
      <c r="GD3" s="178"/>
      <c r="GE3" s="178"/>
      <c r="GF3" s="178"/>
      <c r="GG3" s="178"/>
      <c r="GH3" s="178"/>
      <c r="GI3" s="178"/>
      <c r="GJ3" s="178"/>
      <c r="GK3" s="178"/>
      <c r="GL3" s="178"/>
      <c r="GM3" s="178"/>
      <c r="GN3" s="178"/>
      <c r="GO3" s="178"/>
      <c r="GP3" s="178"/>
      <c r="GQ3" s="178"/>
      <c r="GR3" s="178"/>
      <c r="GS3" s="178"/>
      <c r="GT3" s="178"/>
      <c r="GU3" s="178"/>
      <c r="GV3" s="178"/>
      <c r="GW3" s="178"/>
      <c r="GX3" s="178"/>
      <c r="GY3" s="178"/>
      <c r="GZ3" s="178"/>
      <c r="HA3" s="178"/>
      <c r="HB3" s="178"/>
      <c r="HC3" s="178"/>
      <c r="HD3" s="178"/>
      <c r="HE3" s="178"/>
      <c r="HF3" s="178"/>
      <c r="HG3" s="178"/>
      <c r="HH3" s="178"/>
      <c r="HI3" s="178"/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  <c r="HW3" s="178"/>
      <c r="HX3" s="178"/>
      <c r="HY3" s="178"/>
      <c r="HZ3" s="178"/>
      <c r="IA3" s="178"/>
      <c r="IB3" s="178"/>
      <c r="IC3" s="178"/>
      <c r="ID3" s="178"/>
      <c r="IE3" s="178"/>
      <c r="IF3" s="178"/>
      <c r="IG3" s="178"/>
      <c r="IH3" s="178"/>
      <c r="II3" s="178"/>
      <c r="IJ3" s="178"/>
      <c r="IK3" s="178"/>
      <c r="IL3" s="178"/>
      <c r="IM3" s="178"/>
      <c r="IN3" s="178"/>
      <c r="IO3" s="178"/>
      <c r="IP3" s="178"/>
    </row>
    <row r="4" s="176" customFormat="1" ht="37.5" customHeight="1" spans="1:250">
      <c r="A4" s="179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8"/>
      <c r="ER4" s="178"/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8"/>
      <c r="FD4" s="178"/>
      <c r="FE4" s="178"/>
      <c r="FF4" s="178"/>
      <c r="FG4" s="178"/>
      <c r="FH4" s="178"/>
      <c r="FI4" s="178"/>
      <c r="FJ4" s="178"/>
      <c r="FK4" s="178"/>
      <c r="FL4" s="178"/>
      <c r="FM4" s="178"/>
      <c r="FN4" s="178"/>
      <c r="FO4" s="178"/>
      <c r="FP4" s="178"/>
      <c r="FQ4" s="178"/>
      <c r="FR4" s="178"/>
      <c r="FS4" s="178"/>
      <c r="FT4" s="178"/>
      <c r="FU4" s="178"/>
      <c r="FV4" s="178"/>
      <c r="FW4" s="178"/>
      <c r="FX4" s="178"/>
      <c r="FY4" s="178"/>
      <c r="FZ4" s="178"/>
      <c r="GA4" s="178"/>
      <c r="GB4" s="178"/>
      <c r="GC4" s="178"/>
      <c r="GD4" s="178"/>
      <c r="GE4" s="178"/>
      <c r="GF4" s="178"/>
      <c r="GG4" s="178"/>
      <c r="GH4" s="178"/>
      <c r="GI4" s="178"/>
      <c r="GJ4" s="178"/>
      <c r="GK4" s="178"/>
      <c r="GL4" s="178"/>
      <c r="GM4" s="178"/>
      <c r="GN4" s="178"/>
      <c r="GO4" s="178"/>
      <c r="GP4" s="178"/>
      <c r="GQ4" s="178"/>
      <c r="GR4" s="178"/>
      <c r="GS4" s="178"/>
      <c r="GT4" s="178"/>
      <c r="GU4" s="178"/>
      <c r="GV4" s="178"/>
      <c r="GW4" s="178"/>
      <c r="GX4" s="178"/>
      <c r="GY4" s="178"/>
      <c r="GZ4" s="178"/>
      <c r="HA4" s="178"/>
      <c r="HB4" s="178"/>
      <c r="HC4" s="178"/>
      <c r="HD4" s="178"/>
      <c r="HE4" s="178"/>
      <c r="HF4" s="178"/>
      <c r="HG4" s="178"/>
      <c r="HH4" s="178"/>
      <c r="HI4" s="178"/>
      <c r="HJ4" s="178"/>
      <c r="HK4" s="178"/>
      <c r="HL4" s="178"/>
      <c r="HM4" s="178"/>
      <c r="HN4" s="178"/>
      <c r="HO4" s="178"/>
      <c r="HP4" s="178"/>
      <c r="HQ4" s="178"/>
      <c r="HR4" s="178"/>
      <c r="HS4" s="178"/>
      <c r="HT4" s="178"/>
      <c r="HU4" s="178"/>
      <c r="HV4" s="178"/>
      <c r="HW4" s="178"/>
      <c r="HX4" s="178"/>
      <c r="HY4" s="178"/>
      <c r="HZ4" s="178"/>
      <c r="IA4" s="178"/>
      <c r="IB4" s="178"/>
      <c r="IC4" s="178"/>
      <c r="ID4" s="178"/>
      <c r="IE4" s="178"/>
      <c r="IF4" s="178"/>
      <c r="IG4" s="178"/>
      <c r="IH4" s="178"/>
      <c r="II4" s="178"/>
      <c r="IJ4" s="178"/>
      <c r="IK4" s="178"/>
      <c r="IL4" s="178"/>
      <c r="IM4" s="178"/>
      <c r="IN4" s="178"/>
      <c r="IO4" s="178"/>
      <c r="IP4" s="178"/>
    </row>
    <row r="5" s="176" customFormat="1" ht="37.5" customHeight="1" spans="1:250">
      <c r="A5" s="180" t="s">
        <v>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78"/>
      <c r="HZ5" s="178"/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</row>
    <row r="6" s="176" customFormat="1" ht="21" customHeight="1" spans="1:250">
      <c r="A6" s="181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</row>
    <row r="7" s="176" customFormat="1" ht="21" customHeight="1" spans="1:250">
      <c r="A7" s="181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  <c r="IO7" s="182"/>
      <c r="IP7" s="182"/>
    </row>
    <row r="8" s="176" customFormat="1" ht="21" customHeight="1" spans="1:250">
      <c r="A8" s="181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</row>
    <row r="9" s="176" customFormat="1" ht="23" customHeight="1" spans="1:250">
      <c r="A9" s="183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184"/>
      <c r="FG9" s="184"/>
      <c r="FH9" s="184"/>
      <c r="FI9" s="184"/>
      <c r="FJ9" s="184"/>
      <c r="FK9" s="184"/>
      <c r="FL9" s="184"/>
      <c r="FM9" s="184"/>
      <c r="FN9" s="184"/>
      <c r="FO9" s="184"/>
      <c r="FP9" s="184"/>
      <c r="FQ9" s="184"/>
      <c r="FR9" s="184"/>
      <c r="FS9" s="184"/>
      <c r="FT9" s="184"/>
      <c r="FU9" s="184"/>
      <c r="FV9" s="184"/>
      <c r="FW9" s="184"/>
      <c r="FX9" s="184"/>
      <c r="FY9" s="184"/>
      <c r="FZ9" s="184"/>
      <c r="GA9" s="184"/>
      <c r="GB9" s="184"/>
      <c r="GC9" s="184"/>
      <c r="GD9" s="184"/>
      <c r="GE9" s="184"/>
      <c r="GF9" s="184"/>
      <c r="GG9" s="184"/>
      <c r="GH9" s="184"/>
      <c r="GI9" s="184"/>
      <c r="GJ9" s="184"/>
      <c r="GK9" s="184"/>
      <c r="GL9" s="184"/>
      <c r="GM9" s="184"/>
      <c r="GN9" s="184"/>
      <c r="GO9" s="184"/>
      <c r="GP9" s="184"/>
      <c r="GQ9" s="184"/>
      <c r="GR9" s="184"/>
      <c r="GS9" s="184"/>
      <c r="GT9" s="184"/>
      <c r="GU9" s="184"/>
      <c r="GV9" s="184"/>
      <c r="GW9" s="184"/>
      <c r="GX9" s="184"/>
      <c r="GY9" s="184"/>
      <c r="GZ9" s="184"/>
      <c r="HA9" s="184"/>
      <c r="HB9" s="184"/>
      <c r="HC9" s="184"/>
      <c r="HD9" s="184"/>
      <c r="HE9" s="184"/>
      <c r="HF9" s="184"/>
      <c r="HG9" s="184"/>
      <c r="HH9" s="184"/>
      <c r="HI9" s="184"/>
      <c r="HJ9" s="184"/>
      <c r="HK9" s="184"/>
      <c r="HL9" s="184"/>
      <c r="HM9" s="184"/>
      <c r="HN9" s="184"/>
      <c r="HO9" s="184"/>
      <c r="HP9" s="184"/>
      <c r="HQ9" s="184"/>
      <c r="HR9" s="184"/>
      <c r="HS9" s="184"/>
      <c r="HT9" s="184"/>
      <c r="HU9" s="184"/>
      <c r="HV9" s="184"/>
      <c r="HW9" s="184"/>
      <c r="HX9" s="184"/>
      <c r="HY9" s="184"/>
      <c r="HZ9" s="184"/>
      <c r="IA9" s="184"/>
      <c r="IB9" s="184"/>
      <c r="IC9" s="184"/>
      <c r="ID9" s="184"/>
      <c r="IE9" s="184"/>
      <c r="IF9" s="184"/>
      <c r="IG9" s="184"/>
      <c r="IH9" s="184"/>
      <c r="II9" s="184"/>
      <c r="IJ9" s="184"/>
      <c r="IK9" s="184"/>
      <c r="IL9" s="184"/>
      <c r="IM9" s="184"/>
      <c r="IN9" s="184"/>
      <c r="IO9" s="184"/>
      <c r="IP9" s="184"/>
    </row>
    <row r="10" s="176" customFormat="1" ht="23.25" spans="1:250">
      <c r="A10" s="185" t="s">
        <v>2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184"/>
      <c r="FG10" s="184"/>
      <c r="FH10" s="184"/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4"/>
      <c r="GA10" s="184"/>
      <c r="GB10" s="184"/>
      <c r="GC10" s="184"/>
      <c r="GD10" s="184"/>
      <c r="GE10" s="184"/>
      <c r="GF10" s="184"/>
      <c r="GG10" s="184"/>
      <c r="GH10" s="184"/>
      <c r="GI10" s="184"/>
      <c r="GJ10" s="184"/>
      <c r="GK10" s="184"/>
      <c r="GL10" s="184"/>
      <c r="GM10" s="184"/>
      <c r="GN10" s="184"/>
      <c r="GO10" s="184"/>
      <c r="GP10" s="184"/>
      <c r="GQ10" s="184"/>
      <c r="GR10" s="184"/>
      <c r="GS10" s="184"/>
      <c r="GT10" s="184"/>
      <c r="GU10" s="184"/>
      <c r="GV10" s="184"/>
      <c r="GW10" s="184"/>
      <c r="GX10" s="184"/>
      <c r="GY10" s="184"/>
      <c r="GZ10" s="184"/>
      <c r="HA10" s="184"/>
      <c r="HB10" s="184"/>
      <c r="HC10" s="184"/>
      <c r="HD10" s="184"/>
      <c r="HE10" s="184"/>
      <c r="HF10" s="184"/>
      <c r="HG10" s="184"/>
      <c r="HH10" s="184"/>
      <c r="HI10" s="184"/>
      <c r="HJ10" s="184"/>
      <c r="HK10" s="184"/>
      <c r="HL10" s="184"/>
      <c r="HM10" s="184"/>
      <c r="HN10" s="184"/>
      <c r="HO10" s="184"/>
      <c r="HP10" s="184"/>
      <c r="HQ10" s="184"/>
      <c r="HR10" s="184"/>
      <c r="HS10" s="184"/>
      <c r="HT10" s="184"/>
      <c r="HU10" s="184"/>
      <c r="HV10" s="184"/>
      <c r="HW10" s="184"/>
      <c r="HX10" s="184"/>
      <c r="HY10" s="184"/>
      <c r="HZ10" s="184"/>
      <c r="IA10" s="184"/>
      <c r="IB10" s="184"/>
      <c r="IC10" s="184"/>
      <c r="ID10" s="184"/>
      <c r="IE10" s="184"/>
      <c r="IF10" s="184"/>
      <c r="IG10" s="184"/>
      <c r="IH10" s="184"/>
      <c r="II10" s="184"/>
      <c r="IJ10" s="184"/>
      <c r="IK10" s="184"/>
      <c r="IL10" s="184"/>
      <c r="IM10" s="184"/>
      <c r="IN10" s="184"/>
      <c r="IO10" s="184"/>
      <c r="IP10" s="184"/>
    </row>
    <row r="11" s="176" customFormat="1" ht="23.25" spans="1:250">
      <c r="A11" s="185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E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</row>
    <row r="12" s="176" customFormat="1" ht="23" customHeight="1" spans="1:250">
      <c r="A12" s="183" t="s">
        <v>3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84"/>
      <c r="DW12" s="184"/>
      <c r="DX12" s="184"/>
      <c r="DY12" s="184"/>
      <c r="DZ12" s="184"/>
      <c r="EA12" s="184"/>
      <c r="EB12" s="184"/>
      <c r="EC12" s="184"/>
      <c r="ED12" s="184"/>
      <c r="EE12" s="184"/>
      <c r="EF12" s="184"/>
      <c r="EG12" s="184"/>
      <c r="EH12" s="184"/>
      <c r="EI12" s="184"/>
      <c r="EJ12" s="184"/>
      <c r="EK12" s="184"/>
      <c r="EL12" s="184"/>
      <c r="EM12" s="184"/>
      <c r="EN12" s="184"/>
      <c r="EO12" s="184"/>
      <c r="EP12" s="184"/>
      <c r="EQ12" s="184"/>
      <c r="ER12" s="184"/>
      <c r="ES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  <c r="FD12" s="184"/>
      <c r="FE12" s="184"/>
      <c r="FF12" s="184"/>
      <c r="FG12" s="184"/>
      <c r="FH12" s="184"/>
      <c r="FI12" s="184"/>
      <c r="FJ12" s="184"/>
      <c r="FK12" s="184"/>
      <c r="FL12" s="184"/>
      <c r="FM12" s="184"/>
      <c r="FN12" s="184"/>
      <c r="FO12" s="184"/>
      <c r="FP12" s="184"/>
      <c r="FQ12" s="184"/>
      <c r="FR12" s="184"/>
      <c r="FS12" s="184"/>
      <c r="FT12" s="184"/>
      <c r="FU12" s="184"/>
      <c r="FV12" s="184"/>
      <c r="FW12" s="184"/>
      <c r="FX12" s="184"/>
      <c r="FY12" s="184"/>
      <c r="FZ12" s="184"/>
      <c r="GA12" s="184"/>
      <c r="GB12" s="184"/>
      <c r="GC12" s="184"/>
      <c r="GD12" s="184"/>
      <c r="GE12" s="184"/>
      <c r="GF12" s="184"/>
      <c r="GG12" s="184"/>
      <c r="GH12" s="184"/>
      <c r="GI12" s="184"/>
      <c r="GJ12" s="184"/>
      <c r="GK12" s="184"/>
      <c r="GL12" s="184"/>
      <c r="GM12" s="184"/>
      <c r="GN12" s="184"/>
      <c r="GO12" s="184"/>
      <c r="GP12" s="184"/>
      <c r="GQ12" s="184"/>
      <c r="GR12" s="184"/>
      <c r="GS12" s="184"/>
      <c r="GT12" s="184"/>
      <c r="GU12" s="184"/>
      <c r="GV12" s="184"/>
      <c r="GW12" s="184"/>
      <c r="GX12" s="184"/>
      <c r="GY12" s="184"/>
      <c r="GZ12" s="184"/>
      <c r="HA12" s="184"/>
      <c r="HB12" s="184"/>
      <c r="HC12" s="184"/>
      <c r="HD12" s="184"/>
      <c r="HE12" s="184"/>
      <c r="HF12" s="184"/>
      <c r="HG12" s="184"/>
      <c r="HH12" s="184"/>
      <c r="HI12" s="184"/>
      <c r="HJ12" s="184"/>
      <c r="HK12" s="184"/>
      <c r="HL12" s="184"/>
      <c r="HM12" s="184"/>
      <c r="HN12" s="184"/>
      <c r="HO12" s="184"/>
      <c r="HP12" s="184"/>
      <c r="HQ12" s="184"/>
      <c r="HR12" s="184"/>
      <c r="HS12" s="184"/>
      <c r="HT12" s="184"/>
      <c r="HU12" s="184"/>
      <c r="HV12" s="184"/>
      <c r="HW12" s="184"/>
      <c r="HX12" s="184"/>
      <c r="HY12" s="184"/>
      <c r="HZ12" s="184"/>
      <c r="IA12" s="184"/>
      <c r="IB12" s="184"/>
      <c r="IC12" s="184"/>
      <c r="ID12" s="184"/>
      <c r="IE12" s="184"/>
      <c r="IF12" s="184"/>
      <c r="IG12" s="184"/>
      <c r="IH12" s="184"/>
      <c r="II12" s="184"/>
      <c r="IJ12" s="184"/>
      <c r="IK12" s="184"/>
      <c r="IL12" s="184"/>
      <c r="IM12" s="184"/>
      <c r="IN12" s="184"/>
      <c r="IO12" s="184"/>
      <c r="IP12" s="184"/>
    </row>
    <row r="13" s="176" customFormat="1" ht="21" customHeight="1" spans="1:250">
      <c r="A13" s="54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/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</row>
    <row r="14" s="176" customFormat="1" ht="21" customHeight="1" spans="1:250">
      <c r="A14" s="54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</row>
    <row r="15" s="176" customFormat="1" ht="21" customHeight="1" spans="1:250">
      <c r="A15" s="54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186"/>
      <c r="HT15" s="186"/>
      <c r="HU15" s="186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</row>
    <row r="16" s="176" customFormat="1" ht="21" customHeight="1" spans="1:250">
      <c r="A16" s="54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6"/>
      <c r="FF16" s="186"/>
      <c r="FG16" s="186"/>
      <c r="FH16" s="186"/>
      <c r="FI16" s="186"/>
      <c r="FJ16" s="186"/>
      <c r="FK16" s="186"/>
      <c r="FL16" s="186"/>
      <c r="FM16" s="186"/>
      <c r="FN16" s="186"/>
      <c r="FO16" s="186"/>
      <c r="FP16" s="186"/>
      <c r="FQ16" s="186"/>
      <c r="FR16" s="186"/>
      <c r="FS16" s="186"/>
      <c r="FT16" s="186"/>
      <c r="FU16" s="186"/>
      <c r="FV16" s="186"/>
      <c r="FW16" s="186"/>
      <c r="FX16" s="186"/>
      <c r="FY16" s="186"/>
      <c r="FZ16" s="186"/>
      <c r="GA16" s="186"/>
      <c r="GB16" s="186"/>
      <c r="GC16" s="186"/>
      <c r="GD16" s="186"/>
      <c r="GE16" s="186"/>
      <c r="GF16" s="186"/>
      <c r="GG16" s="186"/>
      <c r="GH16" s="186"/>
      <c r="GI16" s="186"/>
      <c r="GJ16" s="186"/>
      <c r="GK16" s="186"/>
      <c r="GL16" s="186"/>
      <c r="GM16" s="186"/>
      <c r="GN16" s="186"/>
      <c r="GO16" s="186"/>
      <c r="GP16" s="186"/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86"/>
      <c r="HD16" s="186"/>
      <c r="HE16" s="186"/>
      <c r="HF16" s="186"/>
      <c r="HG16" s="186"/>
      <c r="HH16" s="186"/>
      <c r="HI16" s="186"/>
      <c r="HJ16" s="186"/>
      <c r="HK16" s="186"/>
      <c r="HL16" s="186"/>
      <c r="HM16" s="186"/>
      <c r="HN16" s="186"/>
      <c r="HO16" s="186"/>
      <c r="HP16" s="186"/>
      <c r="HQ16" s="186"/>
      <c r="HR16" s="186"/>
      <c r="HS16" s="186"/>
      <c r="HT16" s="186"/>
      <c r="HU16" s="186"/>
      <c r="HV16" s="186"/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</row>
    <row r="17" s="176" customFormat="1" ht="21" customHeight="1" spans="1:250">
      <c r="A17" s="54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  <c r="FY17" s="186"/>
      <c r="FZ17" s="186"/>
      <c r="GA17" s="186"/>
      <c r="GB17" s="186"/>
      <c r="GC17" s="186"/>
      <c r="GD17" s="186"/>
      <c r="GE17" s="186"/>
      <c r="GF17" s="186"/>
      <c r="GG17" s="186"/>
      <c r="GH17" s="186"/>
      <c r="GI17" s="186"/>
      <c r="GJ17" s="186"/>
      <c r="GK17" s="186"/>
      <c r="GL17" s="186"/>
      <c r="GM17" s="186"/>
      <c r="GN17" s="186"/>
      <c r="GO17" s="186"/>
      <c r="GP17" s="186"/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86"/>
      <c r="HD17" s="186"/>
      <c r="HE17" s="186"/>
      <c r="HF17" s="186"/>
      <c r="HG17" s="186"/>
      <c r="HH17" s="186"/>
      <c r="HI17" s="186"/>
      <c r="HJ17" s="186"/>
      <c r="HK17" s="186"/>
      <c r="HL17" s="186"/>
      <c r="HM17" s="186"/>
      <c r="HN17" s="186"/>
      <c r="HO17" s="186"/>
      <c r="HP17" s="186"/>
      <c r="HQ17" s="186"/>
      <c r="HR17" s="186"/>
      <c r="HS17" s="186"/>
      <c r="HT17" s="186"/>
      <c r="HU17" s="186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</row>
    <row r="18" s="176" customFormat="1" ht="21" customHeight="1" spans="1:250">
      <c r="A18" s="54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86"/>
      <c r="FN18" s="186"/>
      <c r="FO18" s="186"/>
      <c r="FP18" s="186"/>
      <c r="FQ18" s="186"/>
      <c r="FR18" s="186"/>
      <c r="FS18" s="186"/>
      <c r="FT18" s="186"/>
      <c r="FU18" s="186"/>
      <c r="FV18" s="186"/>
      <c r="FW18" s="186"/>
      <c r="FX18" s="186"/>
      <c r="FY18" s="186"/>
      <c r="FZ18" s="186"/>
      <c r="GA18" s="186"/>
      <c r="GB18" s="186"/>
      <c r="GC18" s="186"/>
      <c r="GD18" s="186"/>
      <c r="GE18" s="186"/>
      <c r="GF18" s="186"/>
      <c r="GG18" s="186"/>
      <c r="GH18" s="186"/>
      <c r="GI18" s="186"/>
      <c r="GJ18" s="186"/>
      <c r="GK18" s="186"/>
      <c r="GL18" s="186"/>
      <c r="GM18" s="186"/>
      <c r="GN18" s="186"/>
      <c r="GO18" s="186"/>
      <c r="GP18" s="186"/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86"/>
      <c r="HD18" s="186"/>
      <c r="HE18" s="186"/>
      <c r="HF18" s="186"/>
      <c r="HG18" s="186"/>
      <c r="HH18" s="186"/>
      <c r="HI18" s="186"/>
      <c r="HJ18" s="186"/>
      <c r="HK18" s="186"/>
      <c r="HL18" s="186"/>
      <c r="HM18" s="186"/>
      <c r="HN18" s="186"/>
      <c r="HO18" s="186"/>
      <c r="HP18" s="186"/>
      <c r="HQ18" s="186"/>
      <c r="HR18" s="186"/>
      <c r="HS18" s="186"/>
      <c r="HT18" s="186"/>
      <c r="HU18" s="186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</row>
    <row r="19" s="176" customFormat="1" ht="17.5" customHeight="1" spans="1:250">
      <c r="A19" s="187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188"/>
      <c r="FE19" s="188"/>
      <c r="FF19" s="188"/>
      <c r="FG19" s="188"/>
      <c r="FH19" s="188"/>
      <c r="FI19" s="188"/>
      <c r="FJ19" s="188"/>
      <c r="FK19" s="188"/>
      <c r="FL19" s="188"/>
      <c r="FM19" s="188"/>
      <c r="FN19" s="188"/>
      <c r="FO19" s="188"/>
      <c r="FP19" s="188"/>
      <c r="FQ19" s="188"/>
      <c r="FR19" s="188"/>
      <c r="FS19" s="188"/>
      <c r="FT19" s="188"/>
      <c r="FU19" s="188"/>
      <c r="FV19" s="188"/>
      <c r="FW19" s="188"/>
      <c r="FX19" s="188"/>
      <c r="FY19" s="188"/>
      <c r="FZ19" s="188"/>
      <c r="GA19" s="188"/>
      <c r="GB19" s="188"/>
      <c r="GC19" s="188"/>
      <c r="GD19" s="188"/>
      <c r="GE19" s="188"/>
      <c r="GF19" s="188"/>
      <c r="GG19" s="188"/>
      <c r="GH19" s="188"/>
      <c r="GI19" s="188"/>
      <c r="GJ19" s="188"/>
      <c r="GK19" s="188"/>
      <c r="GL19" s="188"/>
      <c r="GM19" s="188"/>
      <c r="GN19" s="188"/>
      <c r="GO19" s="188"/>
      <c r="GP19" s="188"/>
      <c r="GQ19" s="188"/>
      <c r="GR19" s="188"/>
      <c r="GS19" s="188"/>
      <c r="GT19" s="188"/>
      <c r="GU19" s="188"/>
      <c r="GV19" s="188"/>
      <c r="GW19" s="188"/>
      <c r="GX19" s="188"/>
      <c r="GY19" s="188"/>
      <c r="GZ19" s="188"/>
      <c r="HA19" s="188"/>
      <c r="HB19" s="188"/>
      <c r="HC19" s="188"/>
      <c r="HD19" s="188"/>
      <c r="HE19" s="188"/>
      <c r="HF19" s="188"/>
      <c r="HG19" s="188"/>
      <c r="HH19" s="188"/>
      <c r="HI19" s="188"/>
      <c r="HJ19" s="188"/>
      <c r="HK19" s="188"/>
      <c r="HL19" s="188"/>
      <c r="HM19" s="188"/>
      <c r="HN19" s="188"/>
      <c r="HO19" s="188"/>
      <c r="HP19" s="188"/>
      <c r="HQ19" s="188"/>
      <c r="HR19" s="188"/>
      <c r="HS19" s="188"/>
      <c r="HT19" s="188"/>
      <c r="HU19" s="188"/>
      <c r="HV19" s="188"/>
      <c r="HW19" s="188"/>
      <c r="HX19" s="188"/>
      <c r="HY19" s="188"/>
      <c r="HZ19" s="188"/>
      <c r="IA19" s="188"/>
      <c r="IB19" s="188"/>
      <c r="IC19" s="188"/>
      <c r="ID19" s="188"/>
      <c r="IE19" s="188"/>
      <c r="IF19" s="188"/>
      <c r="IG19" s="188"/>
      <c r="IH19" s="188"/>
      <c r="II19" s="188"/>
      <c r="IJ19" s="188"/>
      <c r="IK19" s="188"/>
      <c r="IL19" s="188"/>
      <c r="IM19" s="188"/>
      <c r="IN19" s="188"/>
      <c r="IO19" s="188"/>
      <c r="IP19" s="188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13" sqref="B13"/>
    </sheetView>
  </sheetViews>
  <sheetFormatPr defaultColWidth="9" defaultRowHeight="13.1" outlineLevelCol="7"/>
  <cols>
    <col min="1" max="1" width="8.88571428571429" style="84" customWidth="1"/>
    <col min="2" max="2" width="81.8857142857143" customWidth="1"/>
  </cols>
  <sheetData>
    <row r="1" ht="46" customHeight="1" spans="1:8">
      <c r="A1" s="173" t="s">
        <v>4</v>
      </c>
      <c r="B1" s="173"/>
      <c r="C1" s="173"/>
      <c r="D1" s="173"/>
      <c r="E1" s="173"/>
      <c r="F1" s="173"/>
      <c r="G1" s="173"/>
      <c r="H1" s="173"/>
    </row>
    <row r="2" ht="27" customHeight="1" spans="1:2">
      <c r="A2" s="174" t="s">
        <v>5</v>
      </c>
      <c r="B2" s="175" t="s">
        <v>6</v>
      </c>
    </row>
    <row r="3" ht="27" customHeight="1" spans="1:2">
      <c r="A3" s="174" t="s">
        <v>7</v>
      </c>
      <c r="B3" s="175" t="s">
        <v>8</v>
      </c>
    </row>
    <row r="4" ht="27" customHeight="1" spans="1:2">
      <c r="A4" s="174" t="s">
        <v>9</v>
      </c>
      <c r="B4" s="175" t="s">
        <v>10</v>
      </c>
    </row>
    <row r="5" ht="27" customHeight="1" spans="1:2">
      <c r="A5" s="174" t="s">
        <v>11</v>
      </c>
      <c r="B5" s="175" t="s">
        <v>12</v>
      </c>
    </row>
    <row r="6" ht="27" customHeight="1" spans="1:2">
      <c r="A6" s="174" t="s">
        <v>13</v>
      </c>
      <c r="B6" s="175" t="s">
        <v>14</v>
      </c>
    </row>
    <row r="7" ht="27" customHeight="1" spans="1:2">
      <c r="A7" s="174" t="s">
        <v>15</v>
      </c>
      <c r="B7" s="175" t="s">
        <v>16</v>
      </c>
    </row>
    <row r="8" ht="27" customHeight="1" spans="1:2">
      <c r="A8" s="174" t="s">
        <v>17</v>
      </c>
      <c r="B8" s="175" t="s">
        <v>18</v>
      </c>
    </row>
    <row r="9" ht="27" customHeight="1" spans="1:2">
      <c r="A9" s="174" t="s">
        <v>19</v>
      </c>
      <c r="B9" s="175" t="s">
        <v>20</v>
      </c>
    </row>
    <row r="10" ht="27" customHeight="1" spans="1:2">
      <c r="A10" s="174" t="s">
        <v>21</v>
      </c>
      <c r="B10" s="175" t="s">
        <v>22</v>
      </c>
    </row>
    <row r="11" ht="27" customHeight="1" spans="1:2">
      <c r="A11" s="174" t="s">
        <v>23</v>
      </c>
      <c r="B11" s="175" t="s">
        <v>24</v>
      </c>
    </row>
    <row r="12" ht="27" customHeight="1" spans="1:2">
      <c r="A12" s="174" t="s">
        <v>25</v>
      </c>
      <c r="B12" s="175" t="s">
        <v>26</v>
      </c>
    </row>
    <row r="13" ht="27" customHeight="1" spans="1:2">
      <c r="A13" s="174" t="s">
        <v>27</v>
      </c>
      <c r="B13" s="175" t="s">
        <v>28</v>
      </c>
    </row>
    <row r="14" ht="27" customHeight="1" spans="1:2">
      <c r="A14" s="174" t="s">
        <v>29</v>
      </c>
      <c r="B14" s="175" t="s">
        <v>30</v>
      </c>
    </row>
    <row r="15" ht="27" customHeight="1" spans="1:2">
      <c r="A15" s="174" t="s">
        <v>31</v>
      </c>
      <c r="B15" s="175" t="s">
        <v>32</v>
      </c>
    </row>
    <row r="16" ht="27" customHeight="1" spans="1:2">
      <c r="A16" s="174" t="s">
        <v>33</v>
      </c>
      <c r="B16" s="175" t="s">
        <v>34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B12" sqref="B12"/>
    </sheetView>
  </sheetViews>
  <sheetFormatPr defaultColWidth="9" defaultRowHeight="13.1" outlineLevelCol="4"/>
  <cols>
    <col min="1" max="1" width="45.8285714285714" style="53" customWidth="1"/>
    <col min="2" max="2" width="25.8285714285714" style="53" customWidth="1"/>
    <col min="3" max="3" width="45.8285714285714" style="53" customWidth="1"/>
    <col min="4" max="4" width="25.8285714285714" style="53" customWidth="1"/>
    <col min="5" max="257" width="9.33333333333333" style="53" customWidth="1"/>
  </cols>
  <sheetData>
    <row r="1" ht="15.75" spans="1:1">
      <c r="A1" s="5" t="s">
        <v>35</v>
      </c>
    </row>
    <row r="2" ht="20.25" spans="1:4">
      <c r="A2" s="54" t="s">
        <v>36</v>
      </c>
      <c r="B2" s="54"/>
      <c r="C2" s="54"/>
      <c r="D2" s="54"/>
    </row>
    <row r="3" s="165" customFormat="1" ht="20.25" spans="1:5">
      <c r="A3" s="169" t="s">
        <v>37</v>
      </c>
      <c r="B3" s="169"/>
      <c r="C3" s="170"/>
      <c r="D3" s="58" t="s">
        <v>38</v>
      </c>
      <c r="E3" s="171"/>
    </row>
    <row r="4" s="166" customFormat="1" ht="15" customHeight="1" spans="1:4">
      <c r="A4" s="152" t="s">
        <v>39</v>
      </c>
      <c r="B4" s="152"/>
      <c r="C4" s="152" t="s">
        <v>40</v>
      </c>
      <c r="D4" s="152"/>
    </row>
    <row r="5" s="166" customFormat="1" ht="15" customHeight="1" spans="1:4">
      <c r="A5" s="152" t="s">
        <v>41</v>
      </c>
      <c r="B5" s="152" t="s">
        <v>42</v>
      </c>
      <c r="C5" s="152" t="s">
        <v>41</v>
      </c>
      <c r="D5" s="152" t="s">
        <v>42</v>
      </c>
    </row>
    <row r="6" s="53" customFormat="1" ht="15" customHeight="1" spans="1:4">
      <c r="A6" s="72" t="s">
        <v>43</v>
      </c>
      <c r="B6" s="85">
        <v>1135.82</v>
      </c>
      <c r="C6" s="72" t="s">
        <v>44</v>
      </c>
      <c r="D6" s="85">
        <f>SUM(D7:D29)</f>
        <v>1135.82</v>
      </c>
    </row>
    <row r="7" s="167" customFormat="1" ht="15" customHeight="1" spans="1:4">
      <c r="A7" s="72" t="s">
        <v>45</v>
      </c>
      <c r="B7" s="85">
        <v>1135.82</v>
      </c>
      <c r="C7" s="154" t="s">
        <v>46</v>
      </c>
      <c r="D7" s="85">
        <v>777.03</v>
      </c>
    </row>
    <row r="8" s="168" customFormat="1" ht="15" customHeight="1" spans="1:4">
      <c r="A8" s="72" t="s">
        <v>47</v>
      </c>
      <c r="B8" s="85">
        <v>1135.82</v>
      </c>
      <c r="C8" s="154" t="s">
        <v>48</v>
      </c>
      <c r="D8" s="85"/>
    </row>
    <row r="9" s="168" customFormat="1" ht="15" customHeight="1" spans="1:4">
      <c r="A9" s="72" t="s">
        <v>49</v>
      </c>
      <c r="B9" s="85"/>
      <c r="C9" s="154" t="s">
        <v>50</v>
      </c>
      <c r="D9" s="85"/>
    </row>
    <row r="10" s="168" customFormat="1" ht="15" customHeight="1" spans="1:4">
      <c r="A10" s="72" t="s">
        <v>51</v>
      </c>
      <c r="B10" s="85"/>
      <c r="C10" s="154" t="s">
        <v>52</v>
      </c>
      <c r="D10" s="85"/>
    </row>
    <row r="11" s="168" customFormat="1" ht="15" customHeight="1" spans="1:4">
      <c r="A11" s="154" t="s">
        <v>53</v>
      </c>
      <c r="B11" s="85"/>
      <c r="C11" s="154" t="s">
        <v>54</v>
      </c>
      <c r="D11" s="85"/>
    </row>
    <row r="12" s="168" customFormat="1" ht="15" customHeight="1" spans="1:4">
      <c r="A12" s="154" t="s">
        <v>55</v>
      </c>
      <c r="B12" s="85">
        <f>SUM(B13:B17)</f>
        <v>0</v>
      </c>
      <c r="C12" s="154" t="s">
        <v>56</v>
      </c>
      <c r="D12" s="85"/>
    </row>
    <row r="13" s="168" customFormat="1" ht="15" customHeight="1" spans="1:4">
      <c r="A13" s="72" t="s">
        <v>57</v>
      </c>
      <c r="B13" s="85"/>
      <c r="C13" s="154" t="s">
        <v>58</v>
      </c>
      <c r="D13" s="85">
        <v>261.41</v>
      </c>
    </row>
    <row r="14" s="168" customFormat="1" ht="15" customHeight="1" spans="1:4">
      <c r="A14" s="72" t="s">
        <v>59</v>
      </c>
      <c r="B14" s="85"/>
      <c r="C14" s="154" t="s">
        <v>60</v>
      </c>
      <c r="D14" s="85">
        <v>41.38</v>
      </c>
    </row>
    <row r="15" s="168" customFormat="1" ht="15" customHeight="1" spans="1:4">
      <c r="A15" s="72" t="s">
        <v>61</v>
      </c>
      <c r="B15" s="85"/>
      <c r="C15" s="154" t="s">
        <v>62</v>
      </c>
      <c r="D15" s="85"/>
    </row>
    <row r="16" s="168" customFormat="1" ht="15" customHeight="1" spans="1:4">
      <c r="A16" s="72" t="s">
        <v>63</v>
      </c>
      <c r="B16" s="85"/>
      <c r="C16" s="154" t="s">
        <v>64</v>
      </c>
      <c r="D16" s="85"/>
    </row>
    <row r="17" s="168" customFormat="1" ht="15" customHeight="1" spans="1:4">
      <c r="A17" s="72" t="s">
        <v>65</v>
      </c>
      <c r="B17" s="85"/>
      <c r="C17" s="154" t="s">
        <v>66</v>
      </c>
      <c r="D17" s="85"/>
    </row>
    <row r="18" s="168" customFormat="1" ht="15" customHeight="1" spans="1:4">
      <c r="A18" s="72"/>
      <c r="B18" s="85"/>
      <c r="C18" s="156" t="s">
        <v>67</v>
      </c>
      <c r="D18" s="85"/>
    </row>
    <row r="19" s="168" customFormat="1" ht="15" customHeight="1" spans="1:4">
      <c r="A19" s="72"/>
      <c r="B19" s="85"/>
      <c r="C19" s="156" t="s">
        <v>68</v>
      </c>
      <c r="D19" s="85"/>
    </row>
    <row r="20" s="168" customFormat="1" ht="15" customHeight="1" spans="1:4">
      <c r="A20" s="122"/>
      <c r="B20" s="85"/>
      <c r="C20" s="154" t="s">
        <v>69</v>
      </c>
      <c r="D20" s="85"/>
    </row>
    <row r="21" s="168" customFormat="1" ht="15" customHeight="1" spans="1:4">
      <c r="A21" s="122"/>
      <c r="B21" s="85"/>
      <c r="C21" s="156" t="s">
        <v>70</v>
      </c>
      <c r="D21" s="85"/>
    </row>
    <row r="22" s="168" customFormat="1" ht="15" customHeight="1" spans="1:4">
      <c r="A22" s="122"/>
      <c r="B22" s="85"/>
      <c r="C22" s="156" t="s">
        <v>71</v>
      </c>
      <c r="D22" s="85">
        <v>56</v>
      </c>
    </row>
    <row r="23" s="168" customFormat="1" ht="15" customHeight="1" spans="1:4">
      <c r="A23" s="122"/>
      <c r="B23" s="85"/>
      <c r="C23" s="154" t="s">
        <v>72</v>
      </c>
      <c r="D23" s="85"/>
    </row>
    <row r="24" s="168" customFormat="1" ht="15" customHeight="1" spans="1:4">
      <c r="A24" s="122"/>
      <c r="B24" s="85"/>
      <c r="C24" s="156" t="s">
        <v>73</v>
      </c>
      <c r="D24" s="85"/>
    </row>
    <row r="25" s="168" customFormat="1" ht="15" customHeight="1" spans="1:4">
      <c r="A25" s="122"/>
      <c r="B25" s="85"/>
      <c r="C25" s="154" t="s">
        <v>74</v>
      </c>
      <c r="D25" s="85"/>
    </row>
    <row r="26" s="168" customFormat="1" ht="15" customHeight="1" spans="1:4">
      <c r="A26" s="122"/>
      <c r="B26" s="85"/>
      <c r="C26" s="156" t="s">
        <v>75</v>
      </c>
      <c r="D26" s="85"/>
    </row>
    <row r="27" s="168" customFormat="1" ht="15" customHeight="1" spans="1:4">
      <c r="A27" s="122"/>
      <c r="B27" s="85"/>
      <c r="C27" s="156" t="s">
        <v>76</v>
      </c>
      <c r="D27" s="85"/>
    </row>
    <row r="28" s="168" customFormat="1" ht="15" customHeight="1" spans="1:4">
      <c r="A28" s="122"/>
      <c r="B28" s="85"/>
      <c r="C28" s="157" t="s">
        <v>77</v>
      </c>
      <c r="D28" s="85"/>
    </row>
    <row r="29" s="168" customFormat="1" ht="15" customHeight="1" spans="1:4">
      <c r="A29" s="122"/>
      <c r="B29" s="85"/>
      <c r="C29" s="154" t="s">
        <v>78</v>
      </c>
      <c r="D29" s="85"/>
    </row>
    <row r="30" s="168" customFormat="1" ht="15" customHeight="1" spans="1:4">
      <c r="A30" s="122"/>
      <c r="B30" s="85"/>
      <c r="C30" s="154"/>
      <c r="D30" s="85"/>
    </row>
    <row r="31" s="168" customFormat="1" ht="15" customHeight="1" spans="1:4">
      <c r="A31" s="122" t="s">
        <v>79</v>
      </c>
      <c r="B31" s="85"/>
      <c r="C31" s="154" t="s">
        <v>80</v>
      </c>
      <c r="D31" s="85"/>
    </row>
    <row r="32" s="168" customFormat="1" ht="15" customHeight="1" spans="1:4">
      <c r="A32" s="122"/>
      <c r="B32" s="85"/>
      <c r="C32" s="172"/>
      <c r="D32" s="85"/>
    </row>
    <row r="33" s="166" customFormat="1" ht="15" customHeight="1" spans="1:4">
      <c r="A33" s="150" t="s">
        <v>81</v>
      </c>
      <c r="B33" s="90">
        <f>SUM(B6,B31)</f>
        <v>1135.82</v>
      </c>
      <c r="C33" s="150" t="s">
        <v>82</v>
      </c>
      <c r="D33" s="90">
        <f>SUM(D6,D31)</f>
        <v>1135.82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3.1"/>
  <cols>
    <col min="1" max="1" width="28.8285714285714" style="163" customWidth="1"/>
    <col min="2" max="10" width="13.8285714285714" style="163" customWidth="1"/>
    <col min="11" max="257" width="9.33333333333333" style="163" customWidth="1"/>
  </cols>
  <sheetData>
    <row r="1" ht="15.75" spans="1:1">
      <c r="A1" s="5" t="s">
        <v>83</v>
      </c>
    </row>
    <row r="2" ht="33" customHeight="1" spans="1:10">
      <c r="A2" s="164" t="s">
        <v>84</v>
      </c>
      <c r="B2" s="164"/>
      <c r="C2" s="164"/>
      <c r="D2" s="164"/>
      <c r="E2" s="164"/>
      <c r="F2" s="164"/>
      <c r="G2" s="164"/>
      <c r="H2" s="164"/>
      <c r="I2" s="164"/>
      <c r="J2" s="164"/>
    </row>
    <row r="3" s="104" customFormat="1" ht="13.5" spans="1:10">
      <c r="A3" s="47"/>
      <c r="I3" s="2"/>
      <c r="J3" s="58" t="s">
        <v>38</v>
      </c>
    </row>
    <row r="4" s="161" customFormat="1" ht="20" customHeight="1" spans="1:10">
      <c r="A4" s="62" t="s">
        <v>85</v>
      </c>
      <c r="B4" s="62" t="s">
        <v>81</v>
      </c>
      <c r="C4" s="62" t="s">
        <v>86</v>
      </c>
      <c r="D4" s="62"/>
      <c r="E4" s="62"/>
      <c r="F4" s="62"/>
      <c r="G4" s="62" t="s">
        <v>87</v>
      </c>
      <c r="H4" s="62"/>
      <c r="I4" s="62"/>
      <c r="J4" s="62"/>
    </row>
    <row r="5" s="161" customFormat="1" ht="31.5" spans="1:10">
      <c r="A5" s="62"/>
      <c r="B5" s="62"/>
      <c r="C5" s="62" t="s">
        <v>88</v>
      </c>
      <c r="D5" s="59" t="s">
        <v>89</v>
      </c>
      <c r="E5" s="62" t="s">
        <v>90</v>
      </c>
      <c r="F5" s="59" t="s">
        <v>91</v>
      </c>
      <c r="G5" s="62" t="s">
        <v>88</v>
      </c>
      <c r="H5" s="59" t="s">
        <v>89</v>
      </c>
      <c r="I5" s="62" t="s">
        <v>90</v>
      </c>
      <c r="J5" s="59" t="s">
        <v>91</v>
      </c>
    </row>
    <row r="6" s="50" customFormat="1" ht="30" customHeight="1" spans="1:10">
      <c r="A6" s="72" t="s">
        <v>92</v>
      </c>
      <c r="B6" s="85">
        <f>SUM(C6,G6)</f>
        <v>1135.82</v>
      </c>
      <c r="C6" s="85">
        <f>SUM(D6,E6,F6)</f>
        <v>1135.82</v>
      </c>
      <c r="D6" s="85">
        <v>1135.82</v>
      </c>
      <c r="E6" s="85"/>
      <c r="F6" s="85"/>
      <c r="G6" s="85">
        <f>SUM(H6,I6,J6)</f>
        <v>0</v>
      </c>
      <c r="H6" s="85"/>
      <c r="I6" s="85"/>
      <c r="J6" s="85"/>
    </row>
    <row r="7" s="50" customFormat="1" ht="30" customHeight="1" spans="1:10">
      <c r="A7" s="72"/>
      <c r="B7" s="85">
        <f>SUM(C7,G7)</f>
        <v>0</v>
      </c>
      <c r="C7" s="85">
        <f>SUM(D7,E7,F7)</f>
        <v>0</v>
      </c>
      <c r="D7" s="85"/>
      <c r="E7" s="85"/>
      <c r="F7" s="85"/>
      <c r="G7" s="85">
        <f>SUM(H7,I7,J7)</f>
        <v>0</v>
      </c>
      <c r="H7" s="85"/>
      <c r="I7" s="85"/>
      <c r="J7" s="85"/>
    </row>
    <row r="8" s="50" customFormat="1" ht="30" customHeight="1" spans="1:10">
      <c r="A8" s="72"/>
      <c r="B8" s="85">
        <f>SUM(C8,G8)</f>
        <v>0</v>
      </c>
      <c r="C8" s="85">
        <f>SUM(D8,E8,F8)</f>
        <v>0</v>
      </c>
      <c r="D8" s="85"/>
      <c r="E8" s="85"/>
      <c r="F8" s="85"/>
      <c r="G8" s="85">
        <f>SUM(H8,I8,J8)</f>
        <v>0</v>
      </c>
      <c r="H8" s="85"/>
      <c r="I8" s="85"/>
      <c r="J8" s="85"/>
    </row>
    <row r="9" s="50" customFormat="1" ht="30" customHeight="1" spans="1:10">
      <c r="A9" s="72"/>
      <c r="B9" s="85"/>
      <c r="C9" s="85"/>
      <c r="D9" s="85"/>
      <c r="E9" s="85"/>
      <c r="F9" s="85"/>
      <c r="G9" s="85"/>
      <c r="H9" s="85"/>
      <c r="I9" s="85"/>
      <c r="J9" s="85"/>
    </row>
    <row r="10" s="50" customFormat="1" ht="30" customHeight="1" spans="1:10">
      <c r="A10" s="72"/>
      <c r="B10" s="85">
        <f>SUM(C10,G10)</f>
        <v>0</v>
      </c>
      <c r="C10" s="85">
        <f>SUM(D10,E10,F10)</f>
        <v>0</v>
      </c>
      <c r="D10" s="85"/>
      <c r="E10" s="85"/>
      <c r="F10" s="85"/>
      <c r="G10" s="85">
        <f>SUM(H10,I10,J10)</f>
        <v>0</v>
      </c>
      <c r="H10" s="85"/>
      <c r="I10" s="85"/>
      <c r="J10" s="85"/>
    </row>
    <row r="11" s="50" customFormat="1" ht="30" customHeight="1" spans="1:10">
      <c r="A11" s="72"/>
      <c r="B11" s="85">
        <f>SUM(C11,G11)</f>
        <v>0</v>
      </c>
      <c r="C11" s="85">
        <f>SUM(D11,E11,F11)</f>
        <v>0</v>
      </c>
      <c r="D11" s="85"/>
      <c r="E11" s="85"/>
      <c r="F11" s="85"/>
      <c r="G11" s="85">
        <f>SUM(H11,I11,J11)</f>
        <v>0</v>
      </c>
      <c r="H11" s="85"/>
      <c r="I11" s="85"/>
      <c r="J11" s="85"/>
    </row>
    <row r="12" s="50" customFormat="1" ht="30" customHeight="1" spans="1:10">
      <c r="A12" s="72"/>
      <c r="B12" s="85">
        <f>SUM(C12,G12)</f>
        <v>0</v>
      </c>
      <c r="C12" s="85">
        <f>SUM(D12,E12,F12)</f>
        <v>0</v>
      </c>
      <c r="D12" s="85"/>
      <c r="E12" s="85"/>
      <c r="F12" s="85"/>
      <c r="G12" s="85">
        <f>SUM(H12,I12,J12)</f>
        <v>0</v>
      </c>
      <c r="H12" s="85"/>
      <c r="I12" s="85"/>
      <c r="J12" s="85"/>
    </row>
    <row r="13" s="50" customFormat="1" ht="30" customHeight="1" spans="1:10">
      <c r="A13" s="72"/>
      <c r="B13" s="85">
        <f>SUM(C13,G13)</f>
        <v>0</v>
      </c>
      <c r="C13" s="85">
        <f>SUM(D13,E13,F13)</f>
        <v>0</v>
      </c>
      <c r="D13" s="85"/>
      <c r="E13" s="85"/>
      <c r="F13" s="85"/>
      <c r="G13" s="85">
        <f>SUM(H13,I13,J13)</f>
        <v>0</v>
      </c>
      <c r="H13" s="85"/>
      <c r="I13" s="85"/>
      <c r="J13" s="85"/>
    </row>
    <row r="14" s="162" customFormat="1" ht="30" customHeight="1" spans="1:10">
      <c r="A14" s="72"/>
      <c r="B14" s="85">
        <f>SUM(C14,G14)</f>
        <v>0</v>
      </c>
      <c r="C14" s="85">
        <f>SUM(D14,E14,F14)</f>
        <v>0</v>
      </c>
      <c r="D14" s="85"/>
      <c r="E14" s="85"/>
      <c r="F14" s="85"/>
      <c r="G14" s="85">
        <f>SUM(H14,I14,J14)</f>
        <v>0</v>
      </c>
      <c r="H14" s="85"/>
      <c r="I14" s="85"/>
      <c r="J14" s="85"/>
    </row>
    <row r="15" s="51" customFormat="1" ht="30" customHeight="1" spans="1:10">
      <c r="A15" s="80" t="s">
        <v>88</v>
      </c>
      <c r="B15" s="90">
        <f t="shared" ref="B15:J15" si="0">SUM(B6:B14)</f>
        <v>1135.82</v>
      </c>
      <c r="C15" s="90">
        <f t="shared" si="0"/>
        <v>1135.82</v>
      </c>
      <c r="D15" s="90">
        <f t="shared" si="0"/>
        <v>1135.82</v>
      </c>
      <c r="E15" s="90">
        <f t="shared" si="0"/>
        <v>0</v>
      </c>
      <c r="F15" s="90">
        <f t="shared" si="0"/>
        <v>0</v>
      </c>
      <c r="G15" s="90">
        <f t="shared" si="0"/>
        <v>0</v>
      </c>
      <c r="H15" s="90">
        <f t="shared" si="0"/>
        <v>0</v>
      </c>
      <c r="I15" s="90">
        <f t="shared" si="0"/>
        <v>0</v>
      </c>
      <c r="J15" s="90">
        <f t="shared" si="0"/>
        <v>0</v>
      </c>
    </row>
  </sheetData>
  <mergeCells count="5">
    <mergeCell ref="A2:J2"/>
    <mergeCell ref="C4:F4"/>
    <mergeCell ref="G4:J4"/>
    <mergeCell ref="A4:A5"/>
    <mergeCell ref="B4:B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E12" sqref="E12"/>
    </sheetView>
  </sheetViews>
  <sheetFormatPr defaultColWidth="9" defaultRowHeight="13.1"/>
  <cols>
    <col min="1" max="1" width="28.8285714285714" style="163" customWidth="1"/>
    <col min="2" max="10" width="13.8285714285714" style="163" customWidth="1"/>
    <col min="11" max="257" width="9.33333333333333" style="163" customWidth="1"/>
  </cols>
  <sheetData>
    <row r="1" ht="15.75" spans="1:1">
      <c r="A1" s="5" t="s">
        <v>93</v>
      </c>
    </row>
    <row r="2" ht="20.25" spans="1:10">
      <c r="A2" s="164" t="s">
        <v>94</v>
      </c>
      <c r="B2" s="164"/>
      <c r="C2" s="164"/>
      <c r="D2" s="164"/>
      <c r="E2" s="164"/>
      <c r="F2" s="164"/>
      <c r="G2" s="164"/>
      <c r="H2" s="164"/>
      <c r="I2" s="164"/>
      <c r="J2" s="164"/>
    </row>
    <row r="3" s="104" customFormat="1" ht="13.5" spans="1:10">
      <c r="A3" s="47"/>
      <c r="I3" s="2"/>
      <c r="J3" s="58" t="s">
        <v>38</v>
      </c>
    </row>
    <row r="4" s="161" customFormat="1" ht="20" customHeight="1" spans="1:10">
      <c r="A4" s="62" t="s">
        <v>85</v>
      </c>
      <c r="B4" s="62" t="s">
        <v>82</v>
      </c>
      <c r="C4" s="62" t="s">
        <v>95</v>
      </c>
      <c r="D4" s="62"/>
      <c r="E4" s="62"/>
      <c r="F4" s="62"/>
      <c r="G4" s="62" t="s">
        <v>96</v>
      </c>
      <c r="H4" s="62"/>
      <c r="I4" s="62"/>
      <c r="J4" s="62"/>
    </row>
    <row r="5" s="161" customFormat="1" ht="47.25" spans="1:10">
      <c r="A5" s="62"/>
      <c r="B5" s="62"/>
      <c r="C5" s="62" t="s">
        <v>88</v>
      </c>
      <c r="D5" s="59" t="s">
        <v>97</v>
      </c>
      <c r="E5" s="62" t="s">
        <v>98</v>
      </c>
      <c r="F5" s="59" t="s">
        <v>99</v>
      </c>
      <c r="G5" s="62" t="s">
        <v>88</v>
      </c>
      <c r="H5" s="59" t="s">
        <v>100</v>
      </c>
      <c r="I5" s="62" t="s">
        <v>101</v>
      </c>
      <c r="J5" s="59" t="s">
        <v>102</v>
      </c>
    </row>
    <row r="6" s="50" customFormat="1" ht="30" customHeight="1" spans="1:10">
      <c r="A6" s="72" t="s">
        <v>92</v>
      </c>
      <c r="B6" s="85">
        <f>SUM(C6,G6)</f>
        <v>1135.82</v>
      </c>
      <c r="C6" s="85">
        <f>SUM(D6,E6,F6)</f>
        <v>1135.82</v>
      </c>
      <c r="D6" s="85">
        <v>1135.82</v>
      </c>
      <c r="E6" s="85"/>
      <c r="F6" s="85"/>
      <c r="G6" s="85">
        <f>SUM(H6,I6,J6)</f>
        <v>0</v>
      </c>
      <c r="H6" s="85"/>
      <c r="I6" s="85"/>
      <c r="J6" s="85"/>
    </row>
    <row r="7" s="50" customFormat="1" ht="30" customHeight="1" spans="1:10">
      <c r="A7" s="72"/>
      <c r="B7" s="85">
        <f>SUM(C7,G7)</f>
        <v>0</v>
      </c>
      <c r="C7" s="85">
        <f>SUM(D7,E7,F7)</f>
        <v>0</v>
      </c>
      <c r="D7" s="85"/>
      <c r="E7" s="85"/>
      <c r="F7" s="85"/>
      <c r="G7" s="85">
        <f>SUM(H7,I7,J7)</f>
        <v>0</v>
      </c>
      <c r="H7" s="85"/>
      <c r="I7" s="85"/>
      <c r="J7" s="85"/>
    </row>
    <row r="8" s="50" customFormat="1" ht="30" customHeight="1" spans="1:10">
      <c r="A8" s="72"/>
      <c r="B8" s="85">
        <f>SUM(C8,G8)</f>
        <v>0</v>
      </c>
      <c r="C8" s="85">
        <f>SUM(D8,E8,F8)</f>
        <v>0</v>
      </c>
      <c r="D8" s="85"/>
      <c r="E8" s="85"/>
      <c r="F8" s="85"/>
      <c r="G8" s="85">
        <f>SUM(H8,I8,J8)</f>
        <v>0</v>
      </c>
      <c r="H8" s="85"/>
      <c r="I8" s="85"/>
      <c r="J8" s="85"/>
    </row>
    <row r="9" s="50" customFormat="1" ht="30" customHeight="1" spans="1:10">
      <c r="A9" s="72"/>
      <c r="B9" s="85"/>
      <c r="C9" s="85"/>
      <c r="D9" s="85"/>
      <c r="E9" s="85"/>
      <c r="F9" s="85"/>
      <c r="G9" s="85"/>
      <c r="H9" s="85"/>
      <c r="I9" s="85"/>
      <c r="J9" s="85"/>
    </row>
    <row r="10" s="50" customFormat="1" ht="30" customHeight="1" spans="1:10">
      <c r="A10" s="72"/>
      <c r="B10" s="85">
        <f t="shared" ref="B10:B17" si="0">SUM(C10,G10)</f>
        <v>0</v>
      </c>
      <c r="C10" s="85">
        <f t="shared" ref="C10:C17" si="1">SUM(D10,E10,F10)</f>
        <v>0</v>
      </c>
      <c r="D10" s="85"/>
      <c r="E10" s="85"/>
      <c r="F10" s="85"/>
      <c r="G10" s="85">
        <f t="shared" ref="G10:G17" si="2">SUM(H10,I10,J10)</f>
        <v>0</v>
      </c>
      <c r="H10" s="85"/>
      <c r="I10" s="85"/>
      <c r="J10" s="85"/>
    </row>
    <row r="11" s="50" customFormat="1" ht="30" customHeight="1" spans="1:10">
      <c r="A11" s="72"/>
      <c r="B11" s="85">
        <f t="shared" si="0"/>
        <v>0</v>
      </c>
      <c r="C11" s="85">
        <f t="shared" si="1"/>
        <v>0</v>
      </c>
      <c r="D11" s="85"/>
      <c r="E11" s="85"/>
      <c r="F11" s="85"/>
      <c r="G11" s="85">
        <f t="shared" si="2"/>
        <v>0</v>
      </c>
      <c r="H11" s="85"/>
      <c r="I11" s="85"/>
      <c r="J11" s="85"/>
    </row>
    <row r="12" s="50" customFormat="1" ht="30" customHeight="1" spans="1:10">
      <c r="A12" s="72"/>
      <c r="B12" s="85">
        <f t="shared" si="0"/>
        <v>0</v>
      </c>
      <c r="C12" s="85">
        <f t="shared" si="1"/>
        <v>0</v>
      </c>
      <c r="D12" s="85"/>
      <c r="E12" s="85"/>
      <c r="F12" s="85"/>
      <c r="G12" s="85">
        <f t="shared" si="2"/>
        <v>0</v>
      </c>
      <c r="H12" s="85"/>
      <c r="I12" s="85"/>
      <c r="J12" s="85"/>
    </row>
    <row r="13" s="50" customFormat="1" ht="30" customHeight="1" spans="1:10">
      <c r="A13" s="72"/>
      <c r="B13" s="85">
        <f t="shared" si="0"/>
        <v>0</v>
      </c>
      <c r="C13" s="85">
        <f t="shared" si="1"/>
        <v>0</v>
      </c>
      <c r="D13" s="85"/>
      <c r="E13" s="85"/>
      <c r="F13" s="85"/>
      <c r="G13" s="85">
        <f t="shared" si="2"/>
        <v>0</v>
      </c>
      <c r="H13" s="85"/>
      <c r="I13" s="85"/>
      <c r="J13" s="85"/>
    </row>
    <row r="14" s="50" customFormat="1" ht="30" customHeight="1" spans="1:10">
      <c r="A14" s="72"/>
      <c r="B14" s="85">
        <f t="shared" si="0"/>
        <v>0</v>
      </c>
      <c r="C14" s="85">
        <f t="shared" si="1"/>
        <v>0</v>
      </c>
      <c r="D14" s="85"/>
      <c r="E14" s="85"/>
      <c r="F14" s="85"/>
      <c r="G14" s="85">
        <f t="shared" si="2"/>
        <v>0</v>
      </c>
      <c r="H14" s="85"/>
      <c r="I14" s="85"/>
      <c r="J14" s="85"/>
    </row>
    <row r="15" s="50" customFormat="1" ht="30" customHeight="1" spans="1:10">
      <c r="A15" s="72"/>
      <c r="B15" s="85">
        <f t="shared" si="0"/>
        <v>0</v>
      </c>
      <c r="C15" s="85">
        <f t="shared" si="1"/>
        <v>0</v>
      </c>
      <c r="D15" s="85"/>
      <c r="E15" s="85"/>
      <c r="F15" s="85"/>
      <c r="G15" s="85">
        <f t="shared" si="2"/>
        <v>0</v>
      </c>
      <c r="H15" s="85"/>
      <c r="I15" s="85"/>
      <c r="J15" s="85"/>
    </row>
    <row r="16" s="162" customFormat="1" ht="30" customHeight="1" spans="1:10">
      <c r="A16" s="72"/>
      <c r="B16" s="85">
        <f t="shared" si="0"/>
        <v>0</v>
      </c>
      <c r="C16" s="85">
        <f t="shared" si="1"/>
        <v>0</v>
      </c>
      <c r="D16" s="85"/>
      <c r="E16" s="85"/>
      <c r="F16" s="85"/>
      <c r="G16" s="85">
        <f t="shared" si="2"/>
        <v>0</v>
      </c>
      <c r="H16" s="85"/>
      <c r="I16" s="85"/>
      <c r="J16" s="85"/>
    </row>
    <row r="17" s="162" customFormat="1" ht="30" customHeight="1" spans="1:10">
      <c r="A17" s="72"/>
      <c r="B17" s="85">
        <f t="shared" si="0"/>
        <v>0</v>
      </c>
      <c r="C17" s="85">
        <f t="shared" si="1"/>
        <v>0</v>
      </c>
      <c r="D17" s="85"/>
      <c r="E17" s="85"/>
      <c r="F17" s="85"/>
      <c r="G17" s="85">
        <f t="shared" si="2"/>
        <v>0</v>
      </c>
      <c r="H17" s="85"/>
      <c r="I17" s="85"/>
      <c r="J17" s="85"/>
    </row>
    <row r="18" s="162" customFormat="1" ht="30" customHeight="1" spans="1:10">
      <c r="A18" s="80" t="s">
        <v>88</v>
      </c>
      <c r="B18" s="90">
        <f t="shared" ref="B18:J18" si="3">SUM(B6:B17)</f>
        <v>1135.82</v>
      </c>
      <c r="C18" s="90">
        <f t="shared" si="3"/>
        <v>1135.82</v>
      </c>
      <c r="D18" s="90">
        <f t="shared" si="3"/>
        <v>1135.82</v>
      </c>
      <c r="E18" s="90">
        <f t="shared" si="3"/>
        <v>0</v>
      </c>
      <c r="F18" s="90">
        <f t="shared" si="3"/>
        <v>0</v>
      </c>
      <c r="G18" s="90">
        <f t="shared" si="3"/>
        <v>0</v>
      </c>
      <c r="H18" s="90">
        <f t="shared" si="3"/>
        <v>0</v>
      </c>
      <c r="I18" s="90">
        <f t="shared" si="3"/>
        <v>0</v>
      </c>
      <c r="J18" s="90">
        <f t="shared" si="3"/>
        <v>0</v>
      </c>
    </row>
  </sheetData>
  <mergeCells count="5">
    <mergeCell ref="A2:J2"/>
    <mergeCell ref="C4:F4"/>
    <mergeCell ref="G4:J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D29" sqref="D29"/>
    </sheetView>
  </sheetViews>
  <sheetFormatPr defaultColWidth="9" defaultRowHeight="13.1" outlineLevelCol="3"/>
  <cols>
    <col min="1" max="1" width="41" style="108" customWidth="1"/>
    <col min="2" max="2" width="25.8285714285714" style="108" customWidth="1"/>
    <col min="3" max="3" width="55.8285714285714" style="108" customWidth="1"/>
    <col min="4" max="4" width="25.8285714285714" style="108" customWidth="1"/>
    <col min="5" max="257" width="10.6666666666667" style="53" customWidth="1"/>
  </cols>
  <sheetData>
    <row r="1" s="53" customFormat="1" ht="15.75" spans="1:4">
      <c r="A1" s="5" t="s">
        <v>103</v>
      </c>
      <c r="B1" s="108"/>
      <c r="C1" s="108"/>
      <c r="D1" s="108"/>
    </row>
    <row r="2" s="82" customFormat="1" ht="20.25" spans="1:4">
      <c r="A2" s="109" t="s">
        <v>104</v>
      </c>
      <c r="B2" s="109"/>
      <c r="C2" s="109"/>
      <c r="D2" s="109"/>
    </row>
    <row r="3" s="2" customFormat="1" ht="13.5" spans="1:4">
      <c r="A3" s="47" t="s">
        <v>37</v>
      </c>
      <c r="B3" s="47"/>
      <c r="C3" s="149"/>
      <c r="D3" s="58" t="s">
        <v>38</v>
      </c>
    </row>
    <row r="4" s="148" customFormat="1" ht="15" customHeight="1" spans="1:4">
      <c r="A4" s="150" t="s">
        <v>39</v>
      </c>
      <c r="B4" s="151"/>
      <c r="C4" s="150" t="s">
        <v>40</v>
      </c>
      <c r="D4" s="150"/>
    </row>
    <row r="5" s="148" customFormat="1" ht="15" customHeight="1" spans="1:4">
      <c r="A5" s="150" t="s">
        <v>105</v>
      </c>
      <c r="B5" s="152" t="s">
        <v>42</v>
      </c>
      <c r="C5" s="150" t="s">
        <v>105</v>
      </c>
      <c r="D5" s="152" t="s">
        <v>42</v>
      </c>
    </row>
    <row r="6" s="2" customFormat="1" ht="15" customHeight="1" spans="1:4">
      <c r="A6" s="72" t="s">
        <v>43</v>
      </c>
      <c r="B6" s="153">
        <f>SUM(B7:B9)</f>
        <v>1135.82</v>
      </c>
      <c r="C6" s="72" t="s">
        <v>44</v>
      </c>
      <c r="D6" s="153">
        <f>SUM(D7:D29)</f>
        <v>1135.82</v>
      </c>
    </row>
    <row r="7" s="2" customFormat="1" ht="15" customHeight="1" spans="1:4">
      <c r="A7" s="154" t="s">
        <v>106</v>
      </c>
      <c r="B7" s="153">
        <v>1135.82</v>
      </c>
      <c r="C7" s="154" t="s">
        <v>46</v>
      </c>
      <c r="D7" s="153">
        <v>777.03</v>
      </c>
    </row>
    <row r="8" s="2" customFormat="1" ht="15" customHeight="1" spans="1:4">
      <c r="A8" s="154" t="s">
        <v>107</v>
      </c>
      <c r="B8" s="153"/>
      <c r="C8" s="154" t="s">
        <v>48</v>
      </c>
      <c r="D8" s="153"/>
    </row>
    <row r="9" s="2" customFormat="1" ht="15" customHeight="1" spans="1:4">
      <c r="A9" s="154" t="s">
        <v>108</v>
      </c>
      <c r="B9" s="153"/>
      <c r="C9" s="154" t="s">
        <v>50</v>
      </c>
      <c r="D9" s="153"/>
    </row>
    <row r="10" s="2" customFormat="1" ht="15" customHeight="1" spans="1:4">
      <c r="A10" s="154"/>
      <c r="B10" s="153"/>
      <c r="C10" s="154" t="s">
        <v>52</v>
      </c>
      <c r="D10" s="153"/>
    </row>
    <row r="11" s="2" customFormat="1" ht="15" customHeight="1" spans="1:4">
      <c r="A11" s="154"/>
      <c r="B11" s="153"/>
      <c r="C11" s="154" t="s">
        <v>54</v>
      </c>
      <c r="D11" s="153"/>
    </row>
    <row r="12" s="2" customFormat="1" ht="15" customHeight="1" spans="1:4">
      <c r="A12" s="155"/>
      <c r="B12" s="153"/>
      <c r="C12" s="154" t="s">
        <v>56</v>
      </c>
      <c r="D12" s="153"/>
    </row>
    <row r="13" s="2" customFormat="1" ht="15" customHeight="1" spans="1:4">
      <c r="A13" s="154"/>
      <c r="B13" s="153"/>
      <c r="C13" s="154" t="s">
        <v>58</v>
      </c>
      <c r="D13" s="153">
        <v>261.41</v>
      </c>
    </row>
    <row r="14" s="2" customFormat="1" ht="15" customHeight="1" spans="1:4">
      <c r="A14" s="154"/>
      <c r="B14" s="153"/>
      <c r="C14" s="154" t="s">
        <v>60</v>
      </c>
      <c r="D14" s="153">
        <v>41.38</v>
      </c>
    </row>
    <row r="15" s="2" customFormat="1" ht="15" customHeight="1" spans="1:4">
      <c r="A15" s="154"/>
      <c r="B15" s="153"/>
      <c r="C15" s="154" t="s">
        <v>62</v>
      </c>
      <c r="D15" s="153"/>
    </row>
    <row r="16" s="2" customFormat="1" ht="15" customHeight="1" spans="1:4">
      <c r="A16" s="154"/>
      <c r="B16" s="153"/>
      <c r="C16" s="154" t="s">
        <v>64</v>
      </c>
      <c r="D16" s="153"/>
    </row>
    <row r="17" s="2" customFormat="1" ht="15" customHeight="1" spans="1:4">
      <c r="A17" s="154"/>
      <c r="B17" s="153"/>
      <c r="C17" s="154" t="s">
        <v>66</v>
      </c>
      <c r="D17" s="153"/>
    </row>
    <row r="18" s="2" customFormat="1" ht="15" customHeight="1" spans="1:4">
      <c r="A18" s="154"/>
      <c r="B18" s="153"/>
      <c r="C18" s="156" t="s">
        <v>67</v>
      </c>
      <c r="D18" s="153"/>
    </row>
    <row r="19" s="2" customFormat="1" ht="15" customHeight="1" spans="1:4">
      <c r="A19" s="154"/>
      <c r="B19" s="153"/>
      <c r="C19" s="156" t="s">
        <v>68</v>
      </c>
      <c r="D19" s="153"/>
    </row>
    <row r="20" s="2" customFormat="1" ht="15" customHeight="1" spans="1:4">
      <c r="A20" s="154"/>
      <c r="B20" s="153"/>
      <c r="C20" s="154" t="s">
        <v>69</v>
      </c>
      <c r="D20" s="153"/>
    </row>
    <row r="21" s="2" customFormat="1" ht="15" customHeight="1" spans="1:4">
      <c r="A21" s="154"/>
      <c r="B21" s="153"/>
      <c r="C21" s="156" t="s">
        <v>70</v>
      </c>
      <c r="D21" s="153"/>
    </row>
    <row r="22" s="2" customFormat="1" ht="15" customHeight="1" spans="1:4">
      <c r="A22" s="154"/>
      <c r="B22" s="153"/>
      <c r="C22" s="156" t="s">
        <v>71</v>
      </c>
      <c r="D22" s="153">
        <v>56</v>
      </c>
    </row>
    <row r="23" s="2" customFormat="1" ht="15" customHeight="1" spans="1:4">
      <c r="A23" s="154"/>
      <c r="B23" s="153"/>
      <c r="C23" s="154" t="s">
        <v>72</v>
      </c>
      <c r="D23" s="153"/>
    </row>
    <row r="24" s="2" customFormat="1" ht="15" customHeight="1" spans="1:4">
      <c r="A24" s="154"/>
      <c r="B24" s="153"/>
      <c r="C24" s="156" t="s">
        <v>73</v>
      </c>
      <c r="D24" s="153"/>
    </row>
    <row r="25" s="2" customFormat="1" ht="15" customHeight="1" spans="1:4">
      <c r="A25" s="154"/>
      <c r="B25" s="153"/>
      <c r="C25" s="154" t="s">
        <v>74</v>
      </c>
      <c r="D25" s="153"/>
    </row>
    <row r="26" s="2" customFormat="1" ht="15" customHeight="1" spans="1:4">
      <c r="A26" s="154"/>
      <c r="B26" s="153"/>
      <c r="C26" s="156" t="s">
        <v>75</v>
      </c>
      <c r="D26" s="153"/>
    </row>
    <row r="27" s="2" customFormat="1" ht="15" customHeight="1" spans="1:4">
      <c r="A27" s="154"/>
      <c r="B27" s="153"/>
      <c r="C27" s="156" t="s">
        <v>76</v>
      </c>
      <c r="D27" s="153"/>
    </row>
    <row r="28" s="2" customFormat="1" ht="15" customHeight="1" spans="1:4">
      <c r="A28" s="154"/>
      <c r="B28" s="153"/>
      <c r="C28" s="157" t="s">
        <v>77</v>
      </c>
      <c r="D28" s="153"/>
    </row>
    <row r="29" s="2" customFormat="1" ht="15" customHeight="1" spans="1:4">
      <c r="A29" s="154"/>
      <c r="B29" s="153"/>
      <c r="C29" s="154" t="s">
        <v>78</v>
      </c>
      <c r="D29" s="153"/>
    </row>
    <row r="30" s="2" customFormat="1" ht="15" customHeight="1" spans="1:4">
      <c r="A30" s="154"/>
      <c r="B30" s="153"/>
      <c r="C30" s="158"/>
      <c r="D30" s="153"/>
    </row>
    <row r="31" s="2" customFormat="1" ht="15" customHeight="1" spans="1:4">
      <c r="A31" s="154" t="s">
        <v>79</v>
      </c>
      <c r="B31" s="153"/>
      <c r="C31" s="154" t="s">
        <v>80</v>
      </c>
      <c r="D31" s="153"/>
    </row>
    <row r="32" s="2" customFormat="1" ht="15" customHeight="1" spans="1:4">
      <c r="A32" s="158"/>
      <c r="B32" s="153"/>
      <c r="C32" s="159"/>
      <c r="D32" s="153"/>
    </row>
    <row r="33" s="84" customFormat="1" ht="15" customHeight="1" spans="1:4">
      <c r="A33" s="150" t="s">
        <v>81</v>
      </c>
      <c r="B33" s="160">
        <f>SUM(B6,B31)</f>
        <v>1135.82</v>
      </c>
      <c r="C33" s="152" t="s">
        <v>82</v>
      </c>
      <c r="D33" s="160">
        <f>SUM(D6,D31)</f>
        <v>1135.82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D4" sqref="D4:F4"/>
    </sheetView>
  </sheetViews>
  <sheetFormatPr defaultColWidth="9" defaultRowHeight="13.1"/>
  <cols>
    <col min="1" max="1" width="12.8285714285714" style="129" customWidth="1"/>
    <col min="2" max="2" width="38.8285714285714" style="52" customWidth="1"/>
    <col min="3" max="3" width="13.8285714285714" style="52" customWidth="1"/>
    <col min="4" max="6" width="13.8285714285714" style="53" customWidth="1"/>
    <col min="7" max="8" width="13.8285714285714" style="94" customWidth="1"/>
    <col min="9" max="9" width="13.8285714285714" style="53" customWidth="1"/>
    <col min="10" max="257" width="9.33333333333333" style="53" customWidth="1"/>
  </cols>
  <sheetData>
    <row r="1" ht="15.75" spans="1:1">
      <c r="A1" s="5" t="s">
        <v>109</v>
      </c>
    </row>
    <row r="2" ht="20.25" spans="1:9">
      <c r="A2" s="54" t="s">
        <v>110</v>
      </c>
      <c r="B2" s="54"/>
      <c r="C2" s="54"/>
      <c r="D2" s="54"/>
      <c r="E2" s="54"/>
      <c r="F2" s="54"/>
      <c r="G2" s="54"/>
      <c r="H2" s="54"/>
      <c r="I2" s="54"/>
    </row>
    <row r="3" s="2" customFormat="1" ht="13.5" spans="1:9">
      <c r="A3" s="47"/>
      <c r="B3" s="97"/>
      <c r="C3" s="97"/>
      <c r="D3" s="98"/>
      <c r="E3" s="2"/>
      <c r="F3" s="2"/>
      <c r="G3" s="99"/>
      <c r="H3" s="99"/>
      <c r="I3" s="47" t="s">
        <v>38</v>
      </c>
    </row>
    <row r="4" s="93" customFormat="1" ht="25" customHeight="1" spans="1:9">
      <c r="A4" s="130" t="s">
        <v>111</v>
      </c>
      <c r="B4" s="60" t="s">
        <v>112</v>
      </c>
      <c r="C4" s="100" t="s">
        <v>113</v>
      </c>
      <c r="D4" s="101" t="s">
        <v>114</v>
      </c>
      <c r="E4" s="101"/>
      <c r="F4" s="101"/>
      <c r="G4" s="101" t="s">
        <v>115</v>
      </c>
      <c r="H4" s="101"/>
      <c r="I4" s="101"/>
    </row>
    <row r="5" s="93" customFormat="1" ht="31.5" spans="1:9">
      <c r="A5" s="131"/>
      <c r="B5" s="65"/>
      <c r="C5" s="100"/>
      <c r="D5" s="101" t="s">
        <v>116</v>
      </c>
      <c r="E5" s="101" t="s">
        <v>117</v>
      </c>
      <c r="F5" s="101" t="s">
        <v>118</v>
      </c>
      <c r="G5" s="101" t="s">
        <v>116</v>
      </c>
      <c r="H5" s="62" t="s">
        <v>119</v>
      </c>
      <c r="I5" s="62" t="s">
        <v>120</v>
      </c>
    </row>
    <row r="6" s="49" customFormat="1" ht="25" customHeight="1" spans="1:9">
      <c r="A6" s="132"/>
      <c r="B6" s="133" t="s">
        <v>92</v>
      </c>
      <c r="C6" s="134">
        <f t="shared" ref="C6:I6" si="0">C7+C15+C20+C24</f>
        <v>1135.82</v>
      </c>
      <c r="D6" s="134">
        <f t="shared" si="0"/>
        <v>917.91</v>
      </c>
      <c r="E6" s="134">
        <f t="shared" si="0"/>
        <v>868.5</v>
      </c>
      <c r="F6" s="134">
        <f t="shared" si="0"/>
        <v>49.41</v>
      </c>
      <c r="G6" s="134">
        <f t="shared" si="0"/>
        <v>217.91</v>
      </c>
      <c r="H6" s="134">
        <f t="shared" si="0"/>
        <v>217.57</v>
      </c>
      <c r="I6" s="134">
        <f t="shared" si="0"/>
        <v>0.34</v>
      </c>
    </row>
    <row r="7" s="49" customFormat="1" ht="25" customHeight="1" spans="1:9">
      <c r="A7" s="67" t="s">
        <v>121</v>
      </c>
      <c r="B7" s="135" t="s">
        <v>122</v>
      </c>
      <c r="C7" s="134">
        <f>SUM(C8:C14)/2</f>
        <v>777.03</v>
      </c>
      <c r="D7" s="134">
        <f>SUM(D8:D14)/2</f>
        <v>559.12</v>
      </c>
      <c r="E7" s="134">
        <f>E8</f>
        <v>509.71</v>
      </c>
      <c r="F7" s="134">
        <f>F8</f>
        <v>49.41</v>
      </c>
      <c r="G7" s="134">
        <f t="shared" ref="G7:G24" si="1">H7+I7</f>
        <v>217.91</v>
      </c>
      <c r="H7" s="134">
        <f>H8</f>
        <v>217.57</v>
      </c>
      <c r="I7" s="134">
        <f>I8</f>
        <v>0.34</v>
      </c>
    </row>
    <row r="8" s="50" customFormat="1" ht="25" customHeight="1" spans="1:9">
      <c r="A8" s="67" t="s">
        <v>123</v>
      </c>
      <c r="B8" s="70" t="s">
        <v>124</v>
      </c>
      <c r="C8" s="136">
        <f>SUM(C9:C14)</f>
        <v>777.03</v>
      </c>
      <c r="D8" s="136">
        <f>SUM(D9:D14)</f>
        <v>559.12</v>
      </c>
      <c r="E8" s="136">
        <f>SUM(E9:E14)</f>
        <v>509.71</v>
      </c>
      <c r="F8" s="136">
        <f>SUM(F9:F14)</f>
        <v>49.41</v>
      </c>
      <c r="G8" s="136">
        <f t="shared" si="1"/>
        <v>217.91</v>
      </c>
      <c r="H8" s="136">
        <f>H9+H10+H11+H12+H13+H14</f>
        <v>217.57</v>
      </c>
      <c r="I8" s="136">
        <f>I9+I10+I11+I12+I13+I14</f>
        <v>0.34</v>
      </c>
    </row>
    <row r="9" s="50" customFormat="1" ht="25" customHeight="1" spans="1:9">
      <c r="A9" s="67" t="s">
        <v>125</v>
      </c>
      <c r="B9" s="70" t="s">
        <v>126</v>
      </c>
      <c r="C9" s="136">
        <f t="shared" ref="C9:C26" si="2">SUM(E9:G9)</f>
        <v>559.12</v>
      </c>
      <c r="D9" s="136">
        <f t="shared" ref="D9:D26" si="3">SUM(E9:F9)</f>
        <v>559.12</v>
      </c>
      <c r="E9" s="136">
        <v>509.71</v>
      </c>
      <c r="F9" s="136">
        <v>49.41</v>
      </c>
      <c r="G9" s="136">
        <f t="shared" si="1"/>
        <v>0</v>
      </c>
      <c r="H9" s="136"/>
      <c r="I9" s="136"/>
    </row>
    <row r="10" s="50" customFormat="1" ht="25" customHeight="1" spans="1:9">
      <c r="A10" s="67" t="s">
        <v>127</v>
      </c>
      <c r="B10" s="70" t="s">
        <v>128</v>
      </c>
      <c r="C10" s="136">
        <f t="shared" si="2"/>
        <v>57.12</v>
      </c>
      <c r="D10" s="136">
        <f t="shared" si="3"/>
        <v>0</v>
      </c>
      <c r="E10" s="136"/>
      <c r="F10" s="136"/>
      <c r="G10" s="136">
        <f t="shared" si="1"/>
        <v>57.12</v>
      </c>
      <c r="H10" s="136">
        <v>57.12</v>
      </c>
      <c r="I10" s="136"/>
    </row>
    <row r="11" s="50" customFormat="1" ht="25" customHeight="1" spans="1:9">
      <c r="A11" s="67" t="s">
        <v>129</v>
      </c>
      <c r="B11" s="72" t="s">
        <v>130</v>
      </c>
      <c r="C11" s="136">
        <f t="shared" si="2"/>
        <v>70.4</v>
      </c>
      <c r="D11" s="136">
        <f t="shared" si="3"/>
        <v>0</v>
      </c>
      <c r="E11" s="136"/>
      <c r="F11" s="136"/>
      <c r="G11" s="136">
        <f t="shared" si="1"/>
        <v>70.4</v>
      </c>
      <c r="H11" s="136">
        <v>70.4</v>
      </c>
      <c r="I11" s="136"/>
    </row>
    <row r="12" s="50" customFormat="1" ht="25" customHeight="1" spans="1:9">
      <c r="A12" s="67" t="s">
        <v>131</v>
      </c>
      <c r="B12" s="70" t="s">
        <v>132</v>
      </c>
      <c r="C12" s="136">
        <f t="shared" si="2"/>
        <v>19.47</v>
      </c>
      <c r="D12" s="136">
        <f t="shared" si="3"/>
        <v>0</v>
      </c>
      <c r="E12" s="136"/>
      <c r="F12" s="136"/>
      <c r="G12" s="136">
        <f t="shared" si="1"/>
        <v>19.47</v>
      </c>
      <c r="H12" s="136">
        <v>19.47</v>
      </c>
      <c r="I12" s="136"/>
    </row>
    <row r="13" s="50" customFormat="1" ht="25" customHeight="1" spans="1:9">
      <c r="A13" s="67" t="s">
        <v>133</v>
      </c>
      <c r="B13" s="70" t="s">
        <v>134</v>
      </c>
      <c r="C13" s="136">
        <f t="shared" si="2"/>
        <v>22.75</v>
      </c>
      <c r="D13" s="136">
        <f t="shared" si="3"/>
        <v>0</v>
      </c>
      <c r="E13" s="136"/>
      <c r="F13" s="136"/>
      <c r="G13" s="136">
        <f t="shared" si="1"/>
        <v>22.75</v>
      </c>
      <c r="H13" s="136">
        <v>22.75</v>
      </c>
      <c r="I13" s="136"/>
    </row>
    <row r="14" s="50" customFormat="1" ht="25" customHeight="1" spans="1:9">
      <c r="A14" s="67" t="s">
        <v>135</v>
      </c>
      <c r="B14" s="70" t="s">
        <v>136</v>
      </c>
      <c r="C14" s="136">
        <f t="shared" si="2"/>
        <v>48.17</v>
      </c>
      <c r="D14" s="136">
        <f t="shared" si="3"/>
        <v>0</v>
      </c>
      <c r="E14" s="136"/>
      <c r="F14" s="136"/>
      <c r="G14" s="136">
        <f t="shared" si="1"/>
        <v>48.17</v>
      </c>
      <c r="H14" s="136">
        <v>47.83</v>
      </c>
      <c r="I14" s="136">
        <v>0.34</v>
      </c>
    </row>
    <row r="15" s="50" customFormat="1" ht="25" customHeight="1" spans="1:9">
      <c r="A15" s="137" t="s">
        <v>137</v>
      </c>
      <c r="B15" s="138" t="s">
        <v>138</v>
      </c>
      <c r="C15" s="134">
        <f t="shared" si="2"/>
        <v>261.41</v>
      </c>
      <c r="D15" s="134">
        <f t="shared" si="3"/>
        <v>261.41</v>
      </c>
      <c r="E15" s="134">
        <f>E16</f>
        <v>261.41</v>
      </c>
      <c r="F15" s="136"/>
      <c r="G15" s="136">
        <f t="shared" si="1"/>
        <v>0</v>
      </c>
      <c r="H15" s="136"/>
      <c r="I15" s="136"/>
    </row>
    <row r="16" s="50" customFormat="1" ht="25" customHeight="1" spans="1:9">
      <c r="A16" s="139" t="s">
        <v>139</v>
      </c>
      <c r="B16" s="140" t="s">
        <v>140</v>
      </c>
      <c r="C16" s="136">
        <f t="shared" si="2"/>
        <v>261.41</v>
      </c>
      <c r="D16" s="136">
        <f t="shared" si="3"/>
        <v>261.41</v>
      </c>
      <c r="E16" s="136">
        <f>E17+E18+E19</f>
        <v>261.41</v>
      </c>
      <c r="F16" s="136"/>
      <c r="G16" s="136">
        <f t="shared" si="1"/>
        <v>0</v>
      </c>
      <c r="H16" s="136"/>
      <c r="I16" s="136"/>
    </row>
    <row r="17" s="50" customFormat="1" ht="25" customHeight="1" spans="1:9">
      <c r="A17" s="139" t="s">
        <v>141</v>
      </c>
      <c r="B17" s="139" t="s">
        <v>142</v>
      </c>
      <c r="C17" s="136">
        <f t="shared" si="2"/>
        <v>183.91</v>
      </c>
      <c r="D17" s="136">
        <f t="shared" si="3"/>
        <v>183.91</v>
      </c>
      <c r="E17" s="136">
        <v>183.91</v>
      </c>
      <c r="F17" s="136"/>
      <c r="G17" s="136">
        <f t="shared" si="1"/>
        <v>0</v>
      </c>
      <c r="H17" s="136"/>
      <c r="I17" s="136"/>
    </row>
    <row r="18" s="50" customFormat="1" ht="25" customHeight="1" spans="1:9">
      <c r="A18" s="139" t="s">
        <v>143</v>
      </c>
      <c r="B18" s="141" t="s">
        <v>144</v>
      </c>
      <c r="C18" s="136">
        <f t="shared" si="2"/>
        <v>55.5</v>
      </c>
      <c r="D18" s="136">
        <f t="shared" si="3"/>
        <v>55.5</v>
      </c>
      <c r="E18" s="136">
        <v>55.5</v>
      </c>
      <c r="F18" s="136"/>
      <c r="G18" s="136">
        <f t="shared" si="1"/>
        <v>0</v>
      </c>
      <c r="H18" s="136"/>
      <c r="I18" s="136"/>
    </row>
    <row r="19" s="50" customFormat="1" ht="25" customHeight="1" spans="1:9">
      <c r="A19" s="139" t="s">
        <v>145</v>
      </c>
      <c r="B19" s="141" t="s">
        <v>146</v>
      </c>
      <c r="C19" s="136">
        <f t="shared" si="2"/>
        <v>22</v>
      </c>
      <c r="D19" s="136">
        <f t="shared" si="3"/>
        <v>22</v>
      </c>
      <c r="E19" s="136">
        <v>22</v>
      </c>
      <c r="F19" s="136"/>
      <c r="G19" s="136">
        <f t="shared" si="1"/>
        <v>0</v>
      </c>
      <c r="H19" s="136"/>
      <c r="I19" s="136"/>
    </row>
    <row r="20" s="50" customFormat="1" ht="25" customHeight="1" spans="1:9">
      <c r="A20" s="137" t="s">
        <v>147</v>
      </c>
      <c r="B20" s="142" t="s">
        <v>148</v>
      </c>
      <c r="C20" s="134">
        <f t="shared" si="2"/>
        <v>41.38</v>
      </c>
      <c r="D20" s="134">
        <f t="shared" si="3"/>
        <v>41.38</v>
      </c>
      <c r="E20" s="134">
        <f>E21</f>
        <v>41.38</v>
      </c>
      <c r="F20" s="136"/>
      <c r="G20" s="136">
        <f t="shared" si="1"/>
        <v>0</v>
      </c>
      <c r="H20" s="143"/>
      <c r="I20" s="136"/>
    </row>
    <row r="21" s="50" customFormat="1" ht="25" customHeight="1" spans="1:9">
      <c r="A21" s="139" t="s">
        <v>149</v>
      </c>
      <c r="B21" s="141" t="s">
        <v>150</v>
      </c>
      <c r="C21" s="136">
        <f t="shared" si="2"/>
        <v>41.38</v>
      </c>
      <c r="D21" s="136">
        <f t="shared" si="3"/>
        <v>41.38</v>
      </c>
      <c r="E21" s="136">
        <f>E22+E23</f>
        <v>41.38</v>
      </c>
      <c r="F21" s="136"/>
      <c r="G21" s="136">
        <f t="shared" si="1"/>
        <v>0</v>
      </c>
      <c r="H21" s="143"/>
      <c r="I21" s="136"/>
    </row>
    <row r="22" s="50" customFormat="1" ht="25" customHeight="1" spans="1:9">
      <c r="A22" s="139" t="s">
        <v>151</v>
      </c>
      <c r="B22" s="141" t="s">
        <v>152</v>
      </c>
      <c r="C22" s="136">
        <f t="shared" si="2"/>
        <v>40</v>
      </c>
      <c r="D22" s="136">
        <f t="shared" si="3"/>
        <v>40</v>
      </c>
      <c r="E22" s="136">
        <v>40</v>
      </c>
      <c r="F22" s="136"/>
      <c r="G22" s="136">
        <f t="shared" si="1"/>
        <v>0</v>
      </c>
      <c r="H22" s="143"/>
      <c r="I22" s="136"/>
    </row>
    <row r="23" s="50" customFormat="1" ht="25" customHeight="1" spans="1:9">
      <c r="A23" s="139" t="s">
        <v>153</v>
      </c>
      <c r="B23" s="141" t="s">
        <v>154</v>
      </c>
      <c r="C23" s="136">
        <f t="shared" si="2"/>
        <v>1.38</v>
      </c>
      <c r="D23" s="136">
        <f t="shared" si="3"/>
        <v>1.38</v>
      </c>
      <c r="E23" s="136">
        <v>1.38</v>
      </c>
      <c r="F23" s="136"/>
      <c r="G23" s="136">
        <f t="shared" si="1"/>
        <v>0</v>
      </c>
      <c r="H23" s="143"/>
      <c r="I23" s="136"/>
    </row>
    <row r="24" s="50" customFormat="1" ht="25" customHeight="1" spans="1:9">
      <c r="A24" s="137" t="s">
        <v>155</v>
      </c>
      <c r="B24" s="138" t="s">
        <v>156</v>
      </c>
      <c r="C24" s="136">
        <f t="shared" si="2"/>
        <v>56</v>
      </c>
      <c r="D24" s="136">
        <f t="shared" si="3"/>
        <v>56</v>
      </c>
      <c r="E24" s="136">
        <f>E25</f>
        <v>56</v>
      </c>
      <c r="F24" s="136"/>
      <c r="G24" s="136">
        <f t="shared" si="1"/>
        <v>0</v>
      </c>
      <c r="H24" s="143"/>
      <c r="I24" s="136"/>
    </row>
    <row r="25" s="51" customFormat="1" ht="25" customHeight="1" spans="1:9">
      <c r="A25" s="139" t="s">
        <v>157</v>
      </c>
      <c r="B25" s="140" t="s">
        <v>158</v>
      </c>
      <c r="C25" s="136">
        <f t="shared" si="2"/>
        <v>56</v>
      </c>
      <c r="D25" s="136">
        <f t="shared" si="3"/>
        <v>56</v>
      </c>
      <c r="E25" s="144">
        <f>E26</f>
        <v>56</v>
      </c>
      <c r="F25" s="144"/>
      <c r="G25" s="144"/>
      <c r="H25" s="144"/>
      <c r="I25" s="147"/>
    </row>
    <row r="26" ht="25" customHeight="1" spans="1:9">
      <c r="A26" s="139" t="s">
        <v>159</v>
      </c>
      <c r="B26" s="140" t="s">
        <v>160</v>
      </c>
      <c r="C26" s="136">
        <f t="shared" si="2"/>
        <v>56</v>
      </c>
      <c r="D26" s="136">
        <f t="shared" si="3"/>
        <v>56</v>
      </c>
      <c r="E26" s="145">
        <v>56</v>
      </c>
      <c r="F26" s="145"/>
      <c r="G26" s="146"/>
      <c r="H26" s="146"/>
      <c r="I26" s="145"/>
    </row>
  </sheetData>
  <mergeCells count="6">
    <mergeCell ref="A2:I2"/>
    <mergeCell ref="D4:F4"/>
    <mergeCell ref="G4:I4"/>
    <mergeCell ref="A4:A5"/>
    <mergeCell ref="B4:B5"/>
    <mergeCell ref="C4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workbookViewId="0">
      <pane xSplit="3" ySplit="5" topLeftCell="D6" activePane="bottomRight" state="frozen"/>
      <selection/>
      <selection pane="topRight"/>
      <selection pane="bottomLeft"/>
      <selection pane="bottomRight" activeCell="E34" sqref="E34"/>
    </sheetView>
  </sheetViews>
  <sheetFormatPr defaultColWidth="9" defaultRowHeight="13.1" outlineLevelCol="5"/>
  <cols>
    <col min="1" max="2" width="10.8285714285714" style="108" customWidth="1"/>
    <col min="3" max="3" width="55.8285714285714" style="108" customWidth="1"/>
    <col min="4" max="6" width="20.8285714285714" style="108" customWidth="1"/>
    <col min="7" max="257" width="9.33333333333333" style="108" customWidth="1"/>
  </cols>
  <sheetData>
    <row r="1" ht="15.75" spans="1:1">
      <c r="A1" s="5" t="s">
        <v>161</v>
      </c>
    </row>
    <row r="2" ht="20.25" spans="1:6">
      <c r="A2" s="109" t="s">
        <v>162</v>
      </c>
      <c r="B2" s="109"/>
      <c r="C2" s="109"/>
      <c r="D2" s="109"/>
      <c r="E2" s="109"/>
      <c r="F2" s="109"/>
    </row>
    <row r="3" s="104" customFormat="1" ht="13.5" spans="1:6">
      <c r="A3" s="47"/>
      <c r="B3" s="110"/>
      <c r="C3" s="110"/>
      <c r="D3" s="110"/>
      <c r="F3" s="58" t="s">
        <v>38</v>
      </c>
    </row>
    <row r="4" s="105" customFormat="1" ht="18" customHeight="1" spans="1:6">
      <c r="A4" s="111" t="s">
        <v>111</v>
      </c>
      <c r="B4" s="112"/>
      <c r="C4" s="111" t="s">
        <v>112</v>
      </c>
      <c r="D4" s="113" t="s">
        <v>114</v>
      </c>
      <c r="E4" s="113"/>
      <c r="F4" s="113"/>
    </row>
    <row r="5" s="105" customFormat="1" ht="18" customHeight="1" spans="1:6">
      <c r="A5" s="114" t="s">
        <v>163</v>
      </c>
      <c r="B5" s="114" t="s">
        <v>164</v>
      </c>
      <c r="C5" s="115"/>
      <c r="D5" s="116" t="s">
        <v>116</v>
      </c>
      <c r="E5" s="116" t="s">
        <v>117</v>
      </c>
      <c r="F5" s="116" t="s">
        <v>118</v>
      </c>
    </row>
    <row r="6" s="106" customFormat="1" ht="18" customHeight="1" spans="1:6">
      <c r="A6" s="117"/>
      <c r="B6" s="117"/>
      <c r="C6" s="118" t="s">
        <v>92</v>
      </c>
      <c r="D6" s="119"/>
      <c r="E6" s="119"/>
      <c r="F6" s="119"/>
    </row>
    <row r="7" s="106" customFormat="1" ht="18" customHeight="1" spans="1:6">
      <c r="A7" s="117" t="s">
        <v>165</v>
      </c>
      <c r="B7" s="117"/>
      <c r="C7" s="120" t="s">
        <v>166</v>
      </c>
      <c r="D7" s="119">
        <f t="shared" ref="D7:D29" si="0">SUM(E7:F7)</f>
        <v>649.17</v>
      </c>
      <c r="E7" s="119">
        <f>SUM(E8:E17)</f>
        <v>649.17</v>
      </c>
      <c r="F7" s="119">
        <f>SUM(F8:F16)</f>
        <v>0</v>
      </c>
    </row>
    <row r="8" s="107" customFormat="1" ht="18" customHeight="1" spans="1:6">
      <c r="A8" s="121"/>
      <c r="B8" s="121" t="s">
        <v>167</v>
      </c>
      <c r="C8" s="122" t="s">
        <v>168</v>
      </c>
      <c r="D8" s="85">
        <f t="shared" si="0"/>
        <v>186.45</v>
      </c>
      <c r="E8" s="85">
        <v>186.45</v>
      </c>
      <c r="F8" s="85"/>
    </row>
    <row r="9" s="107" customFormat="1" ht="18" customHeight="1" spans="1:6">
      <c r="A9" s="121"/>
      <c r="B9" s="121" t="s">
        <v>169</v>
      </c>
      <c r="C9" s="122" t="s">
        <v>170</v>
      </c>
      <c r="D9" s="85">
        <f t="shared" si="0"/>
        <v>117.85</v>
      </c>
      <c r="E9" s="85">
        <v>117.85</v>
      </c>
      <c r="F9" s="85"/>
    </row>
    <row r="10" s="107" customFormat="1" ht="18" customHeight="1" spans="1:6">
      <c r="A10" s="121"/>
      <c r="B10" s="121" t="s">
        <v>171</v>
      </c>
      <c r="C10" s="122" t="s">
        <v>172</v>
      </c>
      <c r="D10" s="85">
        <f t="shared" si="0"/>
        <v>148.64</v>
      </c>
      <c r="E10" s="85">
        <v>148.64</v>
      </c>
      <c r="F10" s="85"/>
    </row>
    <row r="11" s="107" customFormat="1" ht="18" customHeight="1" spans="1:6">
      <c r="A11" s="121"/>
      <c r="B11" s="121" t="s">
        <v>173</v>
      </c>
      <c r="C11" s="122" t="s">
        <v>174</v>
      </c>
      <c r="D11" s="85">
        <f t="shared" si="0"/>
        <v>18</v>
      </c>
      <c r="E11" s="85">
        <v>18</v>
      </c>
      <c r="F11" s="85"/>
    </row>
    <row r="12" s="107" customFormat="1" ht="18" customHeight="1" spans="1:6">
      <c r="A12" s="121"/>
      <c r="B12" s="121" t="s">
        <v>175</v>
      </c>
      <c r="C12" s="122" t="s">
        <v>176</v>
      </c>
      <c r="D12" s="85">
        <f t="shared" si="0"/>
        <v>55.5</v>
      </c>
      <c r="E12" s="85">
        <v>55.5</v>
      </c>
      <c r="F12" s="85"/>
    </row>
    <row r="13" s="107" customFormat="1" ht="18" customHeight="1" spans="1:6">
      <c r="A13" s="121"/>
      <c r="B13" s="121" t="s">
        <v>177</v>
      </c>
      <c r="C13" s="122" t="s">
        <v>178</v>
      </c>
      <c r="D13" s="85">
        <f t="shared" si="0"/>
        <v>22</v>
      </c>
      <c r="E13" s="85">
        <v>22</v>
      </c>
      <c r="F13" s="85"/>
    </row>
    <row r="14" s="107" customFormat="1" ht="18" customHeight="1" spans="1:6">
      <c r="A14" s="121"/>
      <c r="B14" s="121" t="s">
        <v>179</v>
      </c>
      <c r="C14" s="122" t="s">
        <v>180</v>
      </c>
      <c r="D14" s="85">
        <f t="shared" si="0"/>
        <v>40</v>
      </c>
      <c r="E14" s="85">
        <v>40</v>
      </c>
      <c r="F14" s="85"/>
    </row>
    <row r="15" s="107" customFormat="1" ht="18" customHeight="1" spans="1:6">
      <c r="A15" s="121"/>
      <c r="B15" s="121" t="s">
        <v>181</v>
      </c>
      <c r="C15" s="122" t="s">
        <v>182</v>
      </c>
      <c r="D15" s="85">
        <f t="shared" si="0"/>
        <v>1.85</v>
      </c>
      <c r="E15" s="85">
        <v>1.85</v>
      </c>
      <c r="F15" s="85"/>
    </row>
    <row r="16" s="107" customFormat="1" ht="18" customHeight="1" spans="1:6">
      <c r="A16" s="121"/>
      <c r="B16" s="121" t="s">
        <v>183</v>
      </c>
      <c r="C16" s="122" t="s">
        <v>184</v>
      </c>
      <c r="D16" s="85">
        <f t="shared" si="0"/>
        <v>56</v>
      </c>
      <c r="E16" s="85">
        <v>56</v>
      </c>
      <c r="F16" s="85"/>
    </row>
    <row r="17" s="107" customFormat="1" ht="18" customHeight="1" spans="1:6">
      <c r="A17" s="121"/>
      <c r="B17" s="121" t="s">
        <v>185</v>
      </c>
      <c r="C17" s="122" t="s">
        <v>186</v>
      </c>
      <c r="D17" s="85">
        <f t="shared" si="0"/>
        <v>2.88</v>
      </c>
      <c r="E17" s="85">
        <v>2.88</v>
      </c>
      <c r="F17" s="85"/>
    </row>
    <row r="18" s="106" customFormat="1" ht="18" customHeight="1" spans="1:6">
      <c r="A18" s="117" t="s">
        <v>187</v>
      </c>
      <c r="B18" s="117"/>
      <c r="C18" s="120" t="s">
        <v>188</v>
      </c>
      <c r="D18" s="119">
        <f t="shared" si="0"/>
        <v>78.11</v>
      </c>
      <c r="E18" s="119">
        <f>E19+E20+E21+E22+E23+E24</f>
        <v>28.7</v>
      </c>
      <c r="F18" s="119">
        <f>F19+F20+F21+F22+F23+F24</f>
        <v>49.41</v>
      </c>
    </row>
    <row r="19" s="107" customFormat="1" ht="18" customHeight="1" spans="1:6">
      <c r="A19" s="121"/>
      <c r="B19" s="121" t="s">
        <v>167</v>
      </c>
      <c r="C19" s="122" t="s">
        <v>189</v>
      </c>
      <c r="D19" s="85">
        <f t="shared" si="0"/>
        <v>33.5</v>
      </c>
      <c r="E19" s="85"/>
      <c r="F19" s="85">
        <v>33.5</v>
      </c>
    </row>
    <row r="20" s="107" customFormat="1" ht="18" customHeight="1" spans="1:6">
      <c r="A20" s="121"/>
      <c r="B20" s="121" t="s">
        <v>173</v>
      </c>
      <c r="C20" s="122" t="s">
        <v>190</v>
      </c>
      <c r="D20" s="85">
        <f t="shared" si="0"/>
        <v>0.6</v>
      </c>
      <c r="E20" s="85"/>
      <c r="F20" s="85">
        <v>0.6</v>
      </c>
    </row>
    <row r="21" s="107" customFormat="1" ht="18" customHeight="1" spans="1:6">
      <c r="A21" s="121"/>
      <c r="B21" s="127" t="s">
        <v>191</v>
      </c>
      <c r="C21" s="122" t="s">
        <v>192</v>
      </c>
      <c r="D21" s="85">
        <f t="shared" si="0"/>
        <v>7.91</v>
      </c>
      <c r="E21" s="85"/>
      <c r="F21" s="85">
        <v>7.91</v>
      </c>
    </row>
    <row r="22" s="107" customFormat="1" ht="18" customHeight="1" spans="1:6">
      <c r="A22" s="121"/>
      <c r="B22" s="127" t="s">
        <v>193</v>
      </c>
      <c r="C22" s="122" t="s">
        <v>194</v>
      </c>
      <c r="D22" s="85">
        <f t="shared" si="0"/>
        <v>6</v>
      </c>
      <c r="E22" s="85"/>
      <c r="F22" s="85">
        <v>6</v>
      </c>
    </row>
    <row r="23" s="107" customFormat="1" ht="18" customHeight="1" spans="1:6">
      <c r="A23" s="121"/>
      <c r="B23" s="127" t="s">
        <v>195</v>
      </c>
      <c r="C23" s="122" t="s">
        <v>196</v>
      </c>
      <c r="D23" s="85">
        <f t="shared" si="0"/>
        <v>26.2</v>
      </c>
      <c r="E23" s="85">
        <v>26.2</v>
      </c>
      <c r="F23" s="85"/>
    </row>
    <row r="24" s="107" customFormat="1" ht="18" customHeight="1" spans="1:6">
      <c r="A24" s="121"/>
      <c r="B24" s="121" t="s">
        <v>185</v>
      </c>
      <c r="C24" s="128" t="s">
        <v>197</v>
      </c>
      <c r="D24" s="85">
        <f t="shared" si="0"/>
        <v>3.9</v>
      </c>
      <c r="E24" s="85">
        <v>2.5</v>
      </c>
      <c r="F24" s="85">
        <v>1.4</v>
      </c>
    </row>
    <row r="25" s="106" customFormat="1" ht="18" customHeight="1" spans="1:6">
      <c r="A25" s="117" t="s">
        <v>198</v>
      </c>
      <c r="B25" s="117"/>
      <c r="C25" s="120" t="s">
        <v>199</v>
      </c>
      <c r="D25" s="119">
        <f t="shared" si="0"/>
        <v>190.63</v>
      </c>
      <c r="E25" s="119">
        <f>E26+E27+E28+E29</f>
        <v>190.63</v>
      </c>
      <c r="F25" s="119"/>
    </row>
    <row r="26" s="107" customFormat="1" ht="18" customHeight="1" spans="1:6">
      <c r="A26" s="121"/>
      <c r="B26" s="121" t="s">
        <v>167</v>
      </c>
      <c r="C26" s="122" t="s">
        <v>200</v>
      </c>
      <c r="D26" s="85">
        <f t="shared" si="0"/>
        <v>0.21</v>
      </c>
      <c r="E26" s="85">
        <v>0.21</v>
      </c>
      <c r="F26" s="85"/>
    </row>
    <row r="27" s="107" customFormat="1" ht="18" customHeight="1" spans="1:6">
      <c r="A27" s="121"/>
      <c r="B27" s="121" t="s">
        <v>169</v>
      </c>
      <c r="C27" s="122" t="s">
        <v>201</v>
      </c>
      <c r="D27" s="85">
        <f t="shared" si="0"/>
        <v>95</v>
      </c>
      <c r="E27" s="85">
        <v>95</v>
      </c>
      <c r="F27" s="85"/>
    </row>
    <row r="28" s="107" customFormat="1" ht="18" customHeight="1" spans="1:6">
      <c r="A28" s="121"/>
      <c r="B28" s="121" t="s">
        <v>202</v>
      </c>
      <c r="C28" s="122" t="s">
        <v>203</v>
      </c>
      <c r="D28" s="85">
        <f t="shared" si="0"/>
        <v>94.62</v>
      </c>
      <c r="E28" s="85">
        <v>94.62</v>
      </c>
      <c r="F28" s="85"/>
    </row>
    <row r="29" s="107" customFormat="1" ht="18" customHeight="1" spans="1:6">
      <c r="A29" s="121"/>
      <c r="B29" s="121" t="s">
        <v>173</v>
      </c>
      <c r="C29" s="122" t="s">
        <v>204</v>
      </c>
      <c r="D29" s="85">
        <f t="shared" si="0"/>
        <v>0.8</v>
      </c>
      <c r="E29" s="85">
        <v>0.8</v>
      </c>
      <c r="F29" s="85"/>
    </row>
    <row r="30" s="105" customFormat="1" ht="18" customHeight="1" spans="1:6">
      <c r="A30" s="123" t="s">
        <v>88</v>
      </c>
      <c r="B30" s="124"/>
      <c r="C30" s="125"/>
      <c r="D30" s="126">
        <f>D7+D18+D25</f>
        <v>917.91</v>
      </c>
      <c r="E30" s="126">
        <f>E7+E18+E25</f>
        <v>868.5</v>
      </c>
      <c r="F30" s="126">
        <f>F7+F18+F25</f>
        <v>49.41</v>
      </c>
    </row>
  </sheetData>
  <mergeCells count="5">
    <mergeCell ref="A2:F2"/>
    <mergeCell ref="A4:B4"/>
    <mergeCell ref="D4:F4"/>
    <mergeCell ref="A30:C30"/>
    <mergeCell ref="C4:C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workbookViewId="0">
      <pane xSplit="3" ySplit="5" topLeftCell="D6" activePane="bottomRight" state="frozen"/>
      <selection/>
      <selection pane="topRight"/>
      <selection pane="bottomLeft"/>
      <selection pane="bottomRight" activeCell="E21" sqref="E21"/>
    </sheetView>
  </sheetViews>
  <sheetFormatPr defaultColWidth="9" defaultRowHeight="13.1" outlineLevelCol="5"/>
  <cols>
    <col min="1" max="2" width="10.8285714285714" style="108" customWidth="1"/>
    <col min="3" max="3" width="55.8285714285714" style="108" customWidth="1"/>
    <col min="4" max="6" width="20.8285714285714" style="108" customWidth="1"/>
    <col min="7" max="257" width="9.33333333333333" style="108" customWidth="1"/>
  </cols>
  <sheetData>
    <row r="1" ht="15.75" spans="1:1">
      <c r="A1" s="5" t="s">
        <v>205</v>
      </c>
    </row>
    <row r="2" ht="20.25" spans="1:6">
      <c r="A2" s="109" t="s">
        <v>206</v>
      </c>
      <c r="B2" s="109"/>
      <c r="C2" s="109"/>
      <c r="D2" s="109"/>
      <c r="E2" s="109"/>
      <c r="F2" s="109"/>
    </row>
    <row r="3" s="104" customFormat="1" ht="13.5" spans="1:6">
      <c r="A3" s="47"/>
      <c r="B3" s="110"/>
      <c r="C3" s="110"/>
      <c r="D3" s="110"/>
      <c r="F3" s="58" t="s">
        <v>38</v>
      </c>
    </row>
    <row r="4" s="105" customFormat="1" ht="25" customHeight="1" spans="1:6">
      <c r="A4" s="111" t="s">
        <v>111</v>
      </c>
      <c r="B4" s="112"/>
      <c r="C4" s="111" t="s">
        <v>112</v>
      </c>
      <c r="D4" s="113" t="s">
        <v>114</v>
      </c>
      <c r="E4" s="113"/>
      <c r="F4" s="113"/>
    </row>
    <row r="5" s="105" customFormat="1" ht="25" customHeight="1" spans="1:6">
      <c r="A5" s="114" t="s">
        <v>163</v>
      </c>
      <c r="B5" s="114" t="s">
        <v>164</v>
      </c>
      <c r="C5" s="115"/>
      <c r="D5" s="116" t="s">
        <v>116</v>
      </c>
      <c r="E5" s="116" t="s">
        <v>117</v>
      </c>
      <c r="F5" s="116" t="s">
        <v>118</v>
      </c>
    </row>
    <row r="6" s="106" customFormat="1" ht="25" customHeight="1" spans="1:6">
      <c r="A6" s="117"/>
      <c r="B6" s="117"/>
      <c r="C6" s="118" t="s">
        <v>92</v>
      </c>
      <c r="D6" s="119"/>
      <c r="E6" s="119"/>
      <c r="F6" s="119"/>
    </row>
    <row r="7" s="106" customFormat="1" ht="25" customHeight="1" spans="1:6">
      <c r="A7" s="117" t="s">
        <v>207</v>
      </c>
      <c r="B7" s="117"/>
      <c r="C7" s="120" t="s">
        <v>208</v>
      </c>
      <c r="D7" s="119">
        <f t="shared" ref="D7:D20" si="0">E7+F7</f>
        <v>528.61</v>
      </c>
      <c r="E7" s="119">
        <f>E8+E9+E10+E11</f>
        <v>528.61</v>
      </c>
      <c r="F7" s="119">
        <f>F8+F9+F10+F11</f>
        <v>0</v>
      </c>
    </row>
    <row r="8" s="107" customFormat="1" ht="25" customHeight="1" spans="1:6">
      <c r="A8" s="121"/>
      <c r="B8" s="121" t="s">
        <v>167</v>
      </c>
      <c r="C8" s="122" t="s">
        <v>209</v>
      </c>
      <c r="D8" s="85">
        <f t="shared" si="0"/>
        <v>380.04</v>
      </c>
      <c r="E8" s="85">
        <v>380.04</v>
      </c>
      <c r="F8" s="85"/>
    </row>
    <row r="9" s="107" customFormat="1" ht="25" customHeight="1" spans="1:6">
      <c r="A9" s="121"/>
      <c r="B9" s="121" t="s">
        <v>169</v>
      </c>
      <c r="C9" s="122" t="s">
        <v>210</v>
      </c>
      <c r="D9" s="85">
        <f t="shared" si="0"/>
        <v>100.19</v>
      </c>
      <c r="E9" s="85">
        <v>100.19</v>
      </c>
      <c r="F9" s="85"/>
    </row>
    <row r="10" s="107" customFormat="1" ht="25" customHeight="1" spans="1:6">
      <c r="A10" s="121"/>
      <c r="B10" s="121" t="s">
        <v>171</v>
      </c>
      <c r="C10" s="122" t="s">
        <v>184</v>
      </c>
      <c r="D10" s="85">
        <f t="shared" si="0"/>
        <v>45.5</v>
      </c>
      <c r="E10" s="85">
        <v>45.5</v>
      </c>
      <c r="F10" s="85"/>
    </row>
    <row r="11" s="107" customFormat="1" ht="25" customHeight="1" spans="1:6">
      <c r="A11" s="121"/>
      <c r="B11" s="121" t="s">
        <v>185</v>
      </c>
      <c r="C11" s="122" t="s">
        <v>186</v>
      </c>
      <c r="D11" s="85">
        <f t="shared" si="0"/>
        <v>2.88</v>
      </c>
      <c r="E11" s="85">
        <v>2.88</v>
      </c>
      <c r="F11" s="85"/>
    </row>
    <row r="12" s="107" customFormat="1" ht="25" customHeight="1" spans="1:6">
      <c r="A12" s="117" t="s">
        <v>211</v>
      </c>
      <c r="B12" s="117"/>
      <c r="C12" s="120" t="s">
        <v>212</v>
      </c>
      <c r="D12" s="119">
        <f t="shared" si="0"/>
        <v>78.11</v>
      </c>
      <c r="E12" s="119">
        <f>E13+E14+E15</f>
        <v>28.7</v>
      </c>
      <c r="F12" s="119">
        <f>F13+F14+F15</f>
        <v>49.41</v>
      </c>
    </row>
    <row r="13" s="107" customFormat="1" ht="25" customHeight="1" spans="1:6">
      <c r="A13" s="121"/>
      <c r="B13" s="121" t="s">
        <v>167</v>
      </c>
      <c r="C13" s="122" t="s">
        <v>213</v>
      </c>
      <c r="D13" s="85">
        <f t="shared" si="0"/>
        <v>68.21</v>
      </c>
      <c r="E13" s="85">
        <v>26.2</v>
      </c>
      <c r="F13" s="85">
        <v>42.01</v>
      </c>
    </row>
    <row r="14" s="107" customFormat="1" ht="25" customHeight="1" spans="1:6">
      <c r="A14" s="121"/>
      <c r="B14" s="121" t="s">
        <v>175</v>
      </c>
      <c r="C14" s="72" t="s">
        <v>194</v>
      </c>
      <c r="D14" s="85">
        <f t="shared" si="0"/>
        <v>6</v>
      </c>
      <c r="E14" s="85"/>
      <c r="F14" s="85">
        <v>6</v>
      </c>
    </row>
    <row r="15" s="107" customFormat="1" ht="25" customHeight="1" spans="1:6">
      <c r="A15" s="121"/>
      <c r="B15" s="121" t="s">
        <v>185</v>
      </c>
      <c r="C15" s="72" t="s">
        <v>197</v>
      </c>
      <c r="D15" s="85">
        <f t="shared" si="0"/>
        <v>3.9</v>
      </c>
      <c r="E15" s="85">
        <v>2.5</v>
      </c>
      <c r="F15" s="85">
        <v>1.4</v>
      </c>
    </row>
    <row r="16" s="106" customFormat="1" ht="25" customHeight="1" spans="1:6">
      <c r="A16" s="117" t="s">
        <v>214</v>
      </c>
      <c r="B16" s="117"/>
      <c r="C16" s="120" t="s">
        <v>215</v>
      </c>
      <c r="D16" s="119">
        <f t="shared" si="0"/>
        <v>120.56</v>
      </c>
      <c r="E16" s="119">
        <f>E17</f>
        <v>120.56</v>
      </c>
      <c r="F16" s="119"/>
    </row>
    <row r="17" s="107" customFormat="1" ht="25" customHeight="1" spans="1:6">
      <c r="A17" s="121"/>
      <c r="B17" s="121" t="s">
        <v>167</v>
      </c>
      <c r="C17" s="122" t="s">
        <v>216</v>
      </c>
      <c r="D17" s="85">
        <f t="shared" si="0"/>
        <v>120.56</v>
      </c>
      <c r="E17" s="85">
        <v>120.56</v>
      </c>
      <c r="F17" s="85"/>
    </row>
    <row r="18" s="107" customFormat="1" ht="25" customHeight="1" spans="1:6">
      <c r="A18" s="117" t="s">
        <v>217</v>
      </c>
      <c r="B18" s="117"/>
      <c r="C18" s="120" t="s">
        <v>218</v>
      </c>
      <c r="D18" s="119">
        <f t="shared" si="0"/>
        <v>190.63</v>
      </c>
      <c r="E18" s="119">
        <f>E19+E20</f>
        <v>190.63</v>
      </c>
      <c r="F18" s="85"/>
    </row>
    <row r="19" s="107" customFormat="1" ht="25" customHeight="1" spans="1:6">
      <c r="A19" s="121"/>
      <c r="B19" s="121" t="s">
        <v>167</v>
      </c>
      <c r="C19" s="122" t="s">
        <v>219</v>
      </c>
      <c r="D19" s="85">
        <f t="shared" si="0"/>
        <v>95.42</v>
      </c>
      <c r="E19" s="85">
        <v>95.42</v>
      </c>
      <c r="F19" s="85"/>
    </row>
    <row r="20" s="107" customFormat="1" ht="25" customHeight="1" spans="1:6">
      <c r="A20" s="121"/>
      <c r="B20" s="121" t="s">
        <v>202</v>
      </c>
      <c r="C20" s="122" t="s">
        <v>220</v>
      </c>
      <c r="D20" s="85">
        <f t="shared" si="0"/>
        <v>95.21</v>
      </c>
      <c r="E20" s="85">
        <v>95.21</v>
      </c>
      <c r="F20" s="85"/>
    </row>
    <row r="21" s="105" customFormat="1" ht="25" customHeight="1" spans="1:6">
      <c r="A21" s="123" t="s">
        <v>88</v>
      </c>
      <c r="B21" s="124"/>
      <c r="C21" s="125"/>
      <c r="D21" s="126">
        <f>D7+D12+D16+D18</f>
        <v>917.91</v>
      </c>
      <c r="E21" s="126">
        <f>E7+E12+E16+E18</f>
        <v>868.5</v>
      </c>
      <c r="F21" s="126">
        <f>F7+F12+F16+F18</f>
        <v>49.41</v>
      </c>
    </row>
  </sheetData>
  <mergeCells count="5">
    <mergeCell ref="A2:F2"/>
    <mergeCell ref="A4:B4"/>
    <mergeCell ref="D4:F4"/>
    <mergeCell ref="A21:C21"/>
    <mergeCell ref="C4:C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3.1"/>
  <cols>
    <col min="1" max="1" width="12.8285714285714" style="52" customWidth="1"/>
    <col min="2" max="2" width="38.8285714285714" style="52" customWidth="1"/>
    <col min="3" max="3" width="13.8285714285714" style="52" customWidth="1"/>
    <col min="4" max="6" width="13.8285714285714" style="53" customWidth="1"/>
    <col min="7" max="8" width="13.8285714285714" style="94" customWidth="1"/>
    <col min="9" max="9" width="13.8285714285714" style="53" customWidth="1"/>
    <col min="10" max="257" width="9.33333333333333" style="53" customWidth="1"/>
  </cols>
  <sheetData>
    <row r="1" ht="15.75" spans="1:1">
      <c r="A1" s="5" t="s">
        <v>221</v>
      </c>
    </row>
    <row r="2" ht="20.25" spans="1:9">
      <c r="A2" s="54" t="s">
        <v>222</v>
      </c>
      <c r="B2" s="54"/>
      <c r="C2" s="54"/>
      <c r="D2" s="95"/>
      <c r="E2" s="95"/>
      <c r="F2" s="95"/>
      <c r="G2" s="96"/>
      <c r="H2" s="96"/>
      <c r="I2" s="55"/>
    </row>
    <row r="3" s="2" customFormat="1" ht="13.5" spans="1:9">
      <c r="A3" s="47"/>
      <c r="B3" s="97"/>
      <c r="C3" s="97"/>
      <c r="D3" s="98"/>
      <c r="E3" s="2"/>
      <c r="F3" s="2"/>
      <c r="G3" s="99"/>
      <c r="H3" s="99"/>
      <c r="I3" s="47" t="s">
        <v>38</v>
      </c>
    </row>
    <row r="4" s="93" customFormat="1" ht="25" customHeight="1" spans="1:9">
      <c r="A4" s="59" t="s">
        <v>111</v>
      </c>
      <c r="B4" s="60" t="s">
        <v>112</v>
      </c>
      <c r="C4" s="100" t="s">
        <v>113</v>
      </c>
      <c r="D4" s="101" t="s">
        <v>114</v>
      </c>
      <c r="E4" s="101"/>
      <c r="F4" s="101"/>
      <c r="G4" s="101" t="s">
        <v>115</v>
      </c>
      <c r="H4" s="101"/>
      <c r="I4" s="101"/>
    </row>
    <row r="5" s="93" customFormat="1" ht="31.5" spans="1:9">
      <c r="A5" s="64"/>
      <c r="B5" s="65"/>
      <c r="C5" s="100"/>
      <c r="D5" s="101" t="s">
        <v>116</v>
      </c>
      <c r="E5" s="101" t="s">
        <v>117</v>
      </c>
      <c r="F5" s="101" t="s">
        <v>118</v>
      </c>
      <c r="G5" s="101" t="s">
        <v>116</v>
      </c>
      <c r="H5" s="62" t="s">
        <v>119</v>
      </c>
      <c r="I5" s="62" t="s">
        <v>120</v>
      </c>
    </row>
    <row r="6" s="49" customFormat="1" ht="33" customHeight="1" spans="1:9">
      <c r="A6" s="67"/>
      <c r="B6" s="72" t="s">
        <v>92</v>
      </c>
      <c r="C6" s="69">
        <f>SUM(C7:C10)/3</f>
        <v>0</v>
      </c>
      <c r="D6" s="69"/>
      <c r="E6" s="69"/>
      <c r="F6" s="69"/>
      <c r="G6" s="69"/>
      <c r="H6" s="69"/>
      <c r="I6" s="69"/>
    </row>
    <row r="7" s="49" customFormat="1" ht="22" customHeight="1" spans="1:9">
      <c r="A7" s="67"/>
      <c r="B7" s="70" t="s">
        <v>223</v>
      </c>
      <c r="C7" s="69">
        <f>SUM(C8:C10)/2</f>
        <v>0</v>
      </c>
      <c r="D7" s="69"/>
      <c r="E7" s="69"/>
      <c r="F7" s="69"/>
      <c r="G7" s="69"/>
      <c r="H7" s="69"/>
      <c r="I7" s="69"/>
    </row>
    <row r="8" s="50" customFormat="1" ht="22" customHeight="1" spans="1:9">
      <c r="A8" s="67"/>
      <c r="B8" s="70"/>
      <c r="C8" s="69">
        <f>SUM(C9:C10)</f>
        <v>0</v>
      </c>
      <c r="D8" s="69"/>
      <c r="E8" s="69"/>
      <c r="F8" s="69"/>
      <c r="G8" s="69"/>
      <c r="H8" s="69"/>
      <c r="I8" s="69"/>
    </row>
    <row r="9" s="50" customFormat="1" ht="22" customHeight="1" spans="1:9">
      <c r="A9" s="67"/>
      <c r="B9" s="70"/>
      <c r="C9" s="69">
        <f>SUM(E9:G9)</f>
        <v>0</v>
      </c>
      <c r="D9" s="69"/>
      <c r="E9" s="69"/>
      <c r="F9" s="69"/>
      <c r="G9" s="102"/>
      <c r="H9" s="69"/>
      <c r="I9" s="69"/>
    </row>
    <row r="10" s="50" customFormat="1" ht="22" customHeight="1" spans="1:9">
      <c r="A10" s="67"/>
      <c r="B10" s="70"/>
      <c r="C10" s="69">
        <f>SUM(E10:G10)</f>
        <v>0</v>
      </c>
      <c r="D10" s="69"/>
      <c r="E10" s="69"/>
      <c r="F10" s="69"/>
      <c r="G10" s="102"/>
      <c r="H10" s="69"/>
      <c r="I10" s="69"/>
    </row>
    <row r="11" s="50" customFormat="1" ht="22" customHeight="1" spans="1:9">
      <c r="A11" s="67"/>
      <c r="B11" s="72"/>
      <c r="C11" s="69">
        <f>SUM(C12:C15)/3</f>
        <v>0</v>
      </c>
      <c r="D11" s="69"/>
      <c r="E11" s="69"/>
      <c r="F11" s="69"/>
      <c r="G11" s="69"/>
      <c r="H11" s="69"/>
      <c r="I11" s="69"/>
    </row>
    <row r="12" s="50" customFormat="1" ht="22" customHeight="1" spans="1:9">
      <c r="A12" s="67"/>
      <c r="B12" s="70"/>
      <c r="C12" s="69">
        <f>SUM(C13:C15)/2</f>
        <v>0</v>
      </c>
      <c r="D12" s="69"/>
      <c r="E12" s="69"/>
      <c r="F12" s="69"/>
      <c r="G12" s="69"/>
      <c r="H12" s="69"/>
      <c r="I12" s="69"/>
    </row>
    <row r="13" s="50" customFormat="1" ht="22" customHeight="1" spans="1:9">
      <c r="A13" s="67"/>
      <c r="B13" s="70"/>
      <c r="C13" s="69">
        <f>SUM(C14:C15)</f>
        <v>0</v>
      </c>
      <c r="D13" s="69"/>
      <c r="E13" s="69"/>
      <c r="F13" s="69"/>
      <c r="G13" s="69"/>
      <c r="H13" s="69"/>
      <c r="I13" s="69"/>
    </row>
    <row r="14" s="50" customFormat="1" ht="22" customHeight="1" spans="1:9">
      <c r="A14" s="67"/>
      <c r="B14" s="70"/>
      <c r="C14" s="69">
        <f>SUM(E14:G14)</f>
        <v>0</v>
      </c>
      <c r="D14" s="69"/>
      <c r="E14" s="69"/>
      <c r="F14" s="69"/>
      <c r="G14" s="102"/>
      <c r="H14" s="69"/>
      <c r="I14" s="69"/>
    </row>
    <row r="15" s="50" customFormat="1" ht="22" customHeight="1" spans="1:9">
      <c r="A15" s="67"/>
      <c r="B15" s="70"/>
      <c r="C15" s="69">
        <f>SUM(E15:G15)</f>
        <v>0</v>
      </c>
      <c r="D15" s="69"/>
      <c r="E15" s="69"/>
      <c r="F15" s="69"/>
      <c r="G15" s="102"/>
      <c r="H15" s="69"/>
      <c r="I15" s="69"/>
    </row>
    <row r="16" s="50" customFormat="1" ht="22" customHeight="1" spans="1:9">
      <c r="A16" s="74"/>
      <c r="B16" s="74"/>
      <c r="C16" s="69"/>
      <c r="D16" s="69"/>
      <c r="E16" s="69"/>
      <c r="F16" s="69"/>
      <c r="G16" s="102"/>
      <c r="H16" s="103"/>
      <c r="I16" s="69"/>
    </row>
    <row r="17" s="50" customFormat="1" ht="22" customHeight="1" spans="1:9">
      <c r="A17" s="74"/>
      <c r="B17" s="74"/>
      <c r="C17" s="69">
        <f>SUM(E17:G17)</f>
        <v>0</v>
      </c>
      <c r="D17" s="69">
        <f>SUM(E17:F17)</f>
        <v>0</v>
      </c>
      <c r="E17" s="69"/>
      <c r="F17" s="69"/>
      <c r="G17" s="102">
        <f>SUM(H17:I17)</f>
        <v>0</v>
      </c>
      <c r="H17" s="103"/>
      <c r="I17" s="69"/>
    </row>
    <row r="18" s="50" customFormat="1" ht="22" customHeight="1" spans="1:9">
      <c r="A18" s="74"/>
      <c r="B18" s="74"/>
      <c r="C18" s="69">
        <f>SUM(E18:G18)</f>
        <v>0</v>
      </c>
      <c r="D18" s="69">
        <f>SUM(E18:F18)</f>
        <v>0</v>
      </c>
      <c r="E18" s="69"/>
      <c r="F18" s="69"/>
      <c r="G18" s="102">
        <f>SUM(H18:I18)</f>
        <v>0</v>
      </c>
      <c r="H18" s="103"/>
      <c r="I18" s="69"/>
    </row>
    <row r="19" s="50" customFormat="1" ht="22" customHeight="1" spans="1:9">
      <c r="A19" s="74"/>
      <c r="B19" s="74"/>
      <c r="C19" s="69">
        <f>SUM(E19:G19)</f>
        <v>0</v>
      </c>
      <c r="D19" s="69">
        <f>SUM(E19:F19)</f>
        <v>0</v>
      </c>
      <c r="E19" s="69"/>
      <c r="F19" s="69"/>
      <c r="G19" s="102">
        <f>SUM(H19:I19)</f>
        <v>0</v>
      </c>
      <c r="H19" s="103"/>
      <c r="I19" s="69"/>
    </row>
    <row r="20" s="50" customFormat="1" ht="22" customHeight="1" spans="1:9">
      <c r="A20" s="74"/>
      <c r="B20" s="74"/>
      <c r="C20" s="69">
        <f>SUM(E20:G20)</f>
        <v>0</v>
      </c>
      <c r="D20" s="69">
        <f>SUM(E20:F20)</f>
        <v>0</v>
      </c>
      <c r="E20" s="69"/>
      <c r="F20" s="69"/>
      <c r="G20" s="102">
        <f>SUM(H20:I20)</f>
        <v>0</v>
      </c>
      <c r="H20" s="103"/>
      <c r="I20" s="69"/>
    </row>
    <row r="21" s="51" customFormat="1" ht="25" customHeight="1" spans="1:9">
      <c r="A21" s="80" t="s">
        <v>88</v>
      </c>
      <c r="B21" s="80"/>
      <c r="C21" s="78">
        <f t="shared" ref="C21:I21" si="0">SUM(C6:C20)/4</f>
        <v>0</v>
      </c>
      <c r="D21" s="78">
        <f t="shared" si="0"/>
        <v>0</v>
      </c>
      <c r="E21" s="78">
        <f t="shared" si="0"/>
        <v>0</v>
      </c>
      <c r="F21" s="78">
        <f t="shared" si="0"/>
        <v>0</v>
      </c>
      <c r="G21" s="78">
        <f t="shared" si="0"/>
        <v>0</v>
      </c>
      <c r="H21" s="78">
        <f t="shared" si="0"/>
        <v>0</v>
      </c>
      <c r="I21" s="78">
        <f t="shared" si="0"/>
        <v>0</v>
      </c>
    </row>
  </sheetData>
  <mergeCells count="7">
    <mergeCell ref="A2:I2"/>
    <mergeCell ref="D4:F4"/>
    <mergeCell ref="G4:I4"/>
    <mergeCell ref="A21:B21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3.1"/>
  <cols>
    <col min="1" max="1" width="12.8285714285714" style="52" customWidth="1"/>
    <col min="2" max="2" width="38.8285714285714" style="52" customWidth="1"/>
    <col min="3" max="3" width="13.8285714285714" style="52" customWidth="1"/>
    <col min="4" max="6" width="13.8285714285714" style="53" customWidth="1"/>
    <col min="7" max="8" width="13.8285714285714" style="94" customWidth="1"/>
    <col min="9" max="9" width="13.8285714285714" style="53" customWidth="1"/>
    <col min="10" max="257" width="9.33333333333333" style="53" customWidth="1"/>
  </cols>
  <sheetData>
    <row r="1" ht="15.75" spans="1:1">
      <c r="A1" s="5" t="s">
        <v>224</v>
      </c>
    </row>
    <row r="2" ht="20.25" spans="1:9">
      <c r="A2" s="54" t="s">
        <v>225</v>
      </c>
      <c r="B2" s="54"/>
      <c r="C2" s="54"/>
      <c r="D2" s="95"/>
      <c r="E2" s="95"/>
      <c r="F2" s="95"/>
      <c r="G2" s="96"/>
      <c r="H2" s="96"/>
      <c r="I2" s="55"/>
    </row>
    <row r="3" s="2" customFormat="1" ht="13.5" spans="1:9">
      <c r="A3" s="47" t="s">
        <v>226</v>
      </c>
      <c r="B3" s="97"/>
      <c r="C3" s="97"/>
      <c r="D3" s="98"/>
      <c r="E3" s="2"/>
      <c r="F3" s="2"/>
      <c r="G3" s="99"/>
      <c r="H3" s="99"/>
      <c r="I3" s="47" t="s">
        <v>38</v>
      </c>
    </row>
    <row r="4" s="93" customFormat="1" ht="25" customHeight="1" spans="1:9">
      <c r="A4" s="59" t="s">
        <v>111</v>
      </c>
      <c r="B4" s="60" t="s">
        <v>112</v>
      </c>
      <c r="C4" s="100" t="s">
        <v>113</v>
      </c>
      <c r="D4" s="101" t="s">
        <v>114</v>
      </c>
      <c r="E4" s="101"/>
      <c r="F4" s="101"/>
      <c r="G4" s="101" t="s">
        <v>115</v>
      </c>
      <c r="H4" s="101"/>
      <c r="I4" s="101"/>
    </row>
    <row r="5" s="93" customFormat="1" ht="31.5" spans="1:9">
      <c r="A5" s="64"/>
      <c r="B5" s="65"/>
      <c r="C5" s="100"/>
      <c r="D5" s="101" t="s">
        <v>116</v>
      </c>
      <c r="E5" s="101" t="s">
        <v>117</v>
      </c>
      <c r="F5" s="101" t="s">
        <v>118</v>
      </c>
      <c r="G5" s="101" t="s">
        <v>116</v>
      </c>
      <c r="H5" s="62" t="s">
        <v>119</v>
      </c>
      <c r="I5" s="62" t="s">
        <v>120</v>
      </c>
    </row>
    <row r="6" s="49" customFormat="1" ht="34" customHeight="1" spans="1:9">
      <c r="A6" s="67"/>
      <c r="B6" s="72" t="s">
        <v>92</v>
      </c>
      <c r="C6" s="69"/>
      <c r="D6" s="69"/>
      <c r="E6" s="69"/>
      <c r="F6" s="69"/>
      <c r="G6" s="69"/>
      <c r="H6" s="69"/>
      <c r="I6" s="69"/>
    </row>
    <row r="7" s="49" customFormat="1" ht="25" customHeight="1" spans="1:9">
      <c r="A7" s="67"/>
      <c r="B7" s="70" t="s">
        <v>223</v>
      </c>
      <c r="C7" s="69"/>
      <c r="D7" s="69"/>
      <c r="E7" s="69"/>
      <c r="F7" s="69"/>
      <c r="G7" s="69"/>
      <c r="H7" s="69"/>
      <c r="I7" s="69"/>
    </row>
    <row r="8" s="50" customFormat="1" ht="25" customHeight="1" spans="1:9">
      <c r="A8" s="67"/>
      <c r="B8" s="70"/>
      <c r="C8" s="69"/>
      <c r="D8" s="69"/>
      <c r="E8" s="69"/>
      <c r="F8" s="69"/>
      <c r="G8" s="69"/>
      <c r="H8" s="69"/>
      <c r="I8" s="69"/>
    </row>
    <row r="9" s="50" customFormat="1" ht="25" customHeight="1" spans="1:9">
      <c r="A9" s="67"/>
      <c r="B9" s="70"/>
      <c r="C9" s="69"/>
      <c r="D9" s="69"/>
      <c r="E9" s="69"/>
      <c r="F9" s="69"/>
      <c r="G9" s="102"/>
      <c r="H9" s="69"/>
      <c r="I9" s="69"/>
    </row>
    <row r="10" s="50" customFormat="1" ht="25" customHeight="1" spans="1:9">
      <c r="A10" s="67"/>
      <c r="B10" s="72"/>
      <c r="C10" s="69"/>
      <c r="D10" s="69"/>
      <c r="E10" s="69"/>
      <c r="F10" s="69"/>
      <c r="G10" s="69"/>
      <c r="H10" s="69"/>
      <c r="I10" s="69"/>
    </row>
    <row r="11" s="50" customFormat="1" ht="25" customHeight="1" spans="1:9">
      <c r="A11" s="67"/>
      <c r="B11" s="70"/>
      <c r="C11" s="69"/>
      <c r="D11" s="69"/>
      <c r="E11" s="69"/>
      <c r="F11" s="69"/>
      <c r="G11" s="69"/>
      <c r="H11" s="69"/>
      <c r="I11" s="69"/>
    </row>
    <row r="12" s="50" customFormat="1" ht="25" customHeight="1" spans="1:9">
      <c r="A12" s="67"/>
      <c r="B12" s="70"/>
      <c r="C12" s="69"/>
      <c r="D12" s="69"/>
      <c r="E12" s="69"/>
      <c r="F12" s="69"/>
      <c r="G12" s="69"/>
      <c r="H12" s="69"/>
      <c r="I12" s="69"/>
    </row>
    <row r="13" s="50" customFormat="1" ht="25" customHeight="1" spans="1:9">
      <c r="A13" s="67"/>
      <c r="B13" s="70"/>
      <c r="C13" s="69"/>
      <c r="D13" s="69"/>
      <c r="E13" s="69"/>
      <c r="F13" s="69"/>
      <c r="G13" s="102"/>
      <c r="H13" s="69"/>
      <c r="I13" s="69"/>
    </row>
    <row r="14" s="50" customFormat="1" ht="25" customHeight="1" spans="1:9">
      <c r="A14" s="67"/>
      <c r="B14" s="70"/>
      <c r="C14" s="69"/>
      <c r="D14" s="69"/>
      <c r="E14" s="69"/>
      <c r="F14" s="69"/>
      <c r="G14" s="102"/>
      <c r="H14" s="69"/>
      <c r="I14" s="69"/>
    </row>
    <row r="15" s="50" customFormat="1" ht="25" customHeight="1" spans="1:9">
      <c r="A15" s="74"/>
      <c r="B15" s="74"/>
      <c r="C15" s="69"/>
      <c r="D15" s="69"/>
      <c r="E15" s="69"/>
      <c r="F15" s="69"/>
      <c r="G15" s="102"/>
      <c r="H15" s="103"/>
      <c r="I15" s="69"/>
    </row>
    <row r="16" s="50" customFormat="1" ht="25" customHeight="1" spans="1:9">
      <c r="A16" s="74"/>
      <c r="B16" s="74"/>
      <c r="C16" s="69">
        <f>SUM(E16:G16)</f>
        <v>0</v>
      </c>
      <c r="D16" s="69">
        <f>SUM(E16:F16)</f>
        <v>0</v>
      </c>
      <c r="E16" s="69"/>
      <c r="F16" s="69"/>
      <c r="G16" s="102">
        <f>SUM(H16:I16)</f>
        <v>0</v>
      </c>
      <c r="H16" s="103"/>
      <c r="I16" s="69"/>
    </row>
    <row r="17" s="50" customFormat="1" ht="25" customHeight="1" spans="1:9">
      <c r="A17" s="74"/>
      <c r="B17" s="74"/>
      <c r="C17" s="69">
        <f>SUM(E17:G17)</f>
        <v>0</v>
      </c>
      <c r="D17" s="69">
        <f>SUM(E17:F17)</f>
        <v>0</v>
      </c>
      <c r="E17" s="69"/>
      <c r="F17" s="69"/>
      <c r="G17" s="102">
        <f>SUM(H17:I17)</f>
        <v>0</v>
      </c>
      <c r="H17" s="103"/>
      <c r="I17" s="69"/>
    </row>
    <row r="18" s="50" customFormat="1" ht="25" customHeight="1" spans="1:9">
      <c r="A18" s="74"/>
      <c r="B18" s="74"/>
      <c r="C18" s="69">
        <f>SUM(E18:G18)</f>
        <v>0</v>
      </c>
      <c r="D18" s="69">
        <f>SUM(E18:F18)</f>
        <v>0</v>
      </c>
      <c r="E18" s="69"/>
      <c r="F18" s="69"/>
      <c r="G18" s="102">
        <f>SUM(H18:I18)</f>
        <v>0</v>
      </c>
      <c r="H18" s="103"/>
      <c r="I18" s="69"/>
    </row>
    <row r="19" s="50" customFormat="1" ht="25" customHeight="1" spans="1:9">
      <c r="A19" s="74"/>
      <c r="B19" s="74"/>
      <c r="C19" s="69">
        <f>SUM(E19:G19)</f>
        <v>0</v>
      </c>
      <c r="D19" s="69">
        <f>SUM(E19:F19)</f>
        <v>0</v>
      </c>
      <c r="E19" s="69"/>
      <c r="F19" s="69"/>
      <c r="G19" s="102">
        <f>SUM(H19:I19)</f>
        <v>0</v>
      </c>
      <c r="H19" s="103"/>
      <c r="I19" s="69"/>
    </row>
    <row r="20" s="51" customFormat="1" ht="25" customHeight="1" spans="1:9">
      <c r="A20" s="80" t="s">
        <v>88</v>
      </c>
      <c r="B20" s="80"/>
      <c r="C20" s="78">
        <f t="shared" ref="C20:I20" si="0">SUM(C6:C19)/4</f>
        <v>0</v>
      </c>
      <c r="D20" s="78">
        <f t="shared" si="0"/>
        <v>0</v>
      </c>
      <c r="E20" s="78">
        <f t="shared" si="0"/>
        <v>0</v>
      </c>
      <c r="F20" s="78">
        <f t="shared" si="0"/>
        <v>0</v>
      </c>
      <c r="G20" s="78">
        <f t="shared" si="0"/>
        <v>0</v>
      </c>
      <c r="H20" s="78">
        <f t="shared" si="0"/>
        <v>0</v>
      </c>
      <c r="I20" s="78">
        <f t="shared" si="0"/>
        <v>0</v>
      </c>
    </row>
  </sheetData>
  <mergeCells count="7">
    <mergeCell ref="A2:I2"/>
    <mergeCell ref="D4:F4"/>
    <mergeCell ref="G4:I4"/>
    <mergeCell ref="A20:B20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3.1" outlineLevelCol="5"/>
  <cols>
    <col min="1" max="1" width="38.8285714285714" style="53" customWidth="1"/>
    <col min="2" max="4" width="19.8285714285714" style="53" customWidth="1"/>
    <col min="5" max="5" width="17.8285714285714" style="53" customWidth="1"/>
    <col min="6" max="6" width="35.8285714285714" style="84" customWidth="1"/>
    <col min="7" max="257" width="9.33333333333333" style="53" customWidth="1"/>
  </cols>
  <sheetData>
    <row r="1" ht="32" customHeight="1" spans="1:1">
      <c r="A1" s="5" t="s">
        <v>227</v>
      </c>
    </row>
    <row r="2" s="82" customFormat="1" ht="33" customHeight="1" spans="1:6">
      <c r="A2" s="54" t="s">
        <v>228</v>
      </c>
      <c r="B2" s="54"/>
      <c r="C2" s="54"/>
      <c r="D2" s="54"/>
      <c r="E2" s="54"/>
      <c r="F2" s="54"/>
    </row>
    <row r="3" ht="24" customHeight="1" spans="1:6">
      <c r="A3" s="47" t="s">
        <v>37</v>
      </c>
      <c r="B3" s="47"/>
      <c r="C3" s="47"/>
      <c r="D3" s="47"/>
      <c r="E3" s="47"/>
      <c r="F3" s="58" t="s">
        <v>38</v>
      </c>
    </row>
    <row r="4" s="83" customFormat="1" ht="47.25" spans="1:6">
      <c r="A4" s="62" t="s">
        <v>229</v>
      </c>
      <c r="B4" s="62" t="s">
        <v>230</v>
      </c>
      <c r="C4" s="62" t="s">
        <v>231</v>
      </c>
      <c r="D4" s="62" t="s">
        <v>232</v>
      </c>
      <c r="E4" s="62" t="s">
        <v>233</v>
      </c>
      <c r="F4" s="62" t="s">
        <v>234</v>
      </c>
    </row>
    <row r="5" s="50" customFormat="1" ht="36" customHeight="1" spans="1:6">
      <c r="A5" s="68" t="s">
        <v>235</v>
      </c>
      <c r="B5" s="69">
        <v>0</v>
      </c>
      <c r="C5" s="69">
        <v>0</v>
      </c>
      <c r="D5" s="85">
        <f>C5-B5</f>
        <v>0</v>
      </c>
      <c r="E5" s="86">
        <f>IF(B5=0,0,D5/B5)</f>
        <v>0</v>
      </c>
      <c r="F5" s="87" t="s">
        <v>236</v>
      </c>
    </row>
    <row r="6" s="50" customFormat="1" ht="39" customHeight="1" spans="1:6">
      <c r="A6" s="68" t="s">
        <v>237</v>
      </c>
      <c r="B6" s="69">
        <v>3.4</v>
      </c>
      <c r="C6" s="69">
        <v>0</v>
      </c>
      <c r="D6" s="85">
        <f>C6-B6</f>
        <v>-3.4</v>
      </c>
      <c r="E6" s="86">
        <f>IF(B6=0,0,D6/B6)</f>
        <v>-1</v>
      </c>
      <c r="F6" s="87" t="s">
        <v>238</v>
      </c>
    </row>
    <row r="7" s="50" customFormat="1" ht="28" customHeight="1" spans="1:6">
      <c r="A7" s="68" t="s">
        <v>239</v>
      </c>
      <c r="B7" s="85">
        <v>8</v>
      </c>
      <c r="C7" s="85">
        <v>6</v>
      </c>
      <c r="D7" s="85">
        <f>C7-B7</f>
        <v>-2</v>
      </c>
      <c r="E7" s="86">
        <f>IF(B7=0,0,D7/B7)</f>
        <v>-0.25</v>
      </c>
      <c r="F7" s="88" t="s">
        <v>240</v>
      </c>
    </row>
    <row r="8" s="50" customFormat="1" ht="40" customHeight="1" spans="1:6">
      <c r="A8" s="89" t="s">
        <v>241</v>
      </c>
      <c r="B8" s="69">
        <v>8</v>
      </c>
      <c r="C8" s="69">
        <v>6</v>
      </c>
      <c r="D8" s="85">
        <f>C8-B8</f>
        <v>-2</v>
      </c>
      <c r="E8" s="86">
        <f>IF(B8=0,0,D8/B8)</f>
        <v>-0.25</v>
      </c>
      <c r="F8" s="87" t="s">
        <v>242</v>
      </c>
    </row>
    <row r="9" s="50" customFormat="1" ht="36" customHeight="1" spans="1:6">
      <c r="A9" s="89" t="s">
        <v>243</v>
      </c>
      <c r="B9" s="69">
        <v>0</v>
      </c>
      <c r="C9" s="69">
        <v>0</v>
      </c>
      <c r="D9" s="85">
        <f>C9-B9</f>
        <v>0</v>
      </c>
      <c r="E9" s="86">
        <f>IF(B9=0,0,D9/B9)</f>
        <v>0</v>
      </c>
      <c r="F9" s="87" t="s">
        <v>244</v>
      </c>
    </row>
    <row r="10" s="50" customFormat="1" ht="28" customHeight="1" spans="1:6">
      <c r="A10" s="89"/>
      <c r="B10" s="69"/>
      <c r="C10" s="69"/>
      <c r="D10" s="85"/>
      <c r="E10" s="86"/>
      <c r="F10" s="87"/>
    </row>
    <row r="11" s="51" customFormat="1" ht="36" customHeight="1" spans="1:6">
      <c r="A11" s="80" t="s">
        <v>88</v>
      </c>
      <c r="B11" s="90">
        <v>11.4</v>
      </c>
      <c r="C11" s="90">
        <v>6</v>
      </c>
      <c r="D11" s="90">
        <v>5.4</v>
      </c>
      <c r="E11" s="91" t="s">
        <v>245</v>
      </c>
      <c r="F11" s="87" t="s">
        <v>246</v>
      </c>
    </row>
    <row r="12" s="50" customFormat="1" ht="13.9" spans="1:6">
      <c r="A12" s="2" t="s">
        <v>247</v>
      </c>
      <c r="F12" s="92"/>
    </row>
  </sheetData>
  <mergeCells count="2">
    <mergeCell ref="A2:F2"/>
    <mergeCell ref="A3:E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6" sqref="A6"/>
    </sheetView>
  </sheetViews>
  <sheetFormatPr defaultColWidth="9" defaultRowHeight="13.1" outlineLevelCol="4"/>
  <cols>
    <col min="1" max="1" width="50.8285714285714" customWidth="1"/>
    <col min="2" max="5" width="22.8285714285714" customWidth="1"/>
    <col min="6" max="257" width="27.2190476190476" customWidth="1"/>
  </cols>
  <sheetData>
    <row r="1" ht="15.75" spans="1:1">
      <c r="A1" s="5" t="s">
        <v>248</v>
      </c>
    </row>
    <row r="2" ht="20.25" spans="1:5">
      <c r="A2" s="54" t="s">
        <v>249</v>
      </c>
      <c r="B2" s="54"/>
      <c r="C2" s="54"/>
      <c r="D2" s="54"/>
      <c r="E2" s="54"/>
    </row>
    <row r="3" s="50" customFormat="1" ht="13.85" spans="1:5">
      <c r="A3" s="47"/>
      <c r="B3" s="47"/>
      <c r="C3" s="47"/>
      <c r="D3" s="2"/>
      <c r="E3" s="58" t="s">
        <v>38</v>
      </c>
    </row>
    <row r="4" s="79" customFormat="1" ht="30" customHeight="1" spans="1:5">
      <c r="A4" s="62" t="s">
        <v>85</v>
      </c>
      <c r="B4" s="62" t="s">
        <v>250</v>
      </c>
      <c r="C4" s="62"/>
      <c r="D4" s="62"/>
      <c r="E4" s="62"/>
    </row>
    <row r="5" s="79" customFormat="1" ht="30" customHeight="1" spans="1:5">
      <c r="A5" s="62"/>
      <c r="B5" s="62" t="s">
        <v>88</v>
      </c>
      <c r="C5" s="62" t="s">
        <v>251</v>
      </c>
      <c r="D5" s="62" t="s">
        <v>252</v>
      </c>
      <c r="E5" s="62" t="s">
        <v>253</v>
      </c>
    </row>
    <row r="6" s="50" customFormat="1" ht="25" customHeight="1" spans="1:5">
      <c r="A6" s="68" t="s">
        <v>92</v>
      </c>
      <c r="B6" s="69">
        <f t="shared" ref="B6:B20" si="0">SUM(C6:E6)</f>
        <v>372750</v>
      </c>
      <c r="C6" s="69">
        <f>35000+27750</f>
        <v>62750</v>
      </c>
      <c r="D6" s="69"/>
      <c r="E6" s="69">
        <f>60000+250000</f>
        <v>310000</v>
      </c>
    </row>
    <row r="7" s="50" customFormat="1" ht="25" customHeight="1" spans="1:5">
      <c r="A7" s="68"/>
      <c r="B7" s="69">
        <f t="shared" si="0"/>
        <v>0</v>
      </c>
      <c r="C7" s="69"/>
      <c r="D7" s="69"/>
      <c r="E7" s="69"/>
    </row>
    <row r="8" s="50" customFormat="1" ht="25" customHeight="1" spans="1:5">
      <c r="A8" s="68"/>
      <c r="B8" s="69">
        <f t="shared" si="0"/>
        <v>0</v>
      </c>
      <c r="C8" s="69"/>
      <c r="D8" s="69"/>
      <c r="E8" s="69"/>
    </row>
    <row r="9" s="50" customFormat="1" ht="25" customHeight="1" spans="1:5">
      <c r="A9" s="68"/>
      <c r="B9" s="69">
        <f t="shared" si="0"/>
        <v>0</v>
      </c>
      <c r="C9" s="69"/>
      <c r="D9" s="69"/>
      <c r="E9" s="69"/>
    </row>
    <row r="10" s="50" customFormat="1" ht="25" customHeight="1" spans="1:5">
      <c r="A10" s="68"/>
      <c r="B10" s="69">
        <f t="shared" si="0"/>
        <v>0</v>
      </c>
      <c r="C10" s="69"/>
      <c r="D10" s="69"/>
      <c r="E10" s="69"/>
    </row>
    <row r="11" s="50" customFormat="1" ht="25" customHeight="1" spans="1:5">
      <c r="A11" s="68"/>
      <c r="B11" s="69">
        <f t="shared" si="0"/>
        <v>0</v>
      </c>
      <c r="C11" s="69"/>
      <c r="D11" s="69"/>
      <c r="E11" s="69"/>
    </row>
    <row r="12" s="50" customFormat="1" ht="25" customHeight="1" spans="1:5">
      <c r="A12" s="68"/>
      <c r="B12" s="69">
        <f t="shared" si="0"/>
        <v>0</v>
      </c>
      <c r="C12" s="69"/>
      <c r="D12" s="69"/>
      <c r="E12" s="69"/>
    </row>
    <row r="13" s="50" customFormat="1" ht="25" customHeight="1" spans="1:5">
      <c r="A13" s="68"/>
      <c r="B13" s="69">
        <f t="shared" si="0"/>
        <v>0</v>
      </c>
      <c r="C13" s="69"/>
      <c r="D13" s="69"/>
      <c r="E13" s="69"/>
    </row>
    <row r="14" s="50" customFormat="1" ht="25" customHeight="1" spans="1:5">
      <c r="A14" s="68"/>
      <c r="B14" s="69">
        <f t="shared" si="0"/>
        <v>0</v>
      </c>
      <c r="C14" s="69"/>
      <c r="D14" s="69"/>
      <c r="E14" s="69"/>
    </row>
    <row r="15" s="50" customFormat="1" ht="25" customHeight="1" spans="1:5">
      <c r="A15" s="68"/>
      <c r="B15" s="69">
        <f t="shared" si="0"/>
        <v>0</v>
      </c>
      <c r="C15" s="69"/>
      <c r="D15" s="69"/>
      <c r="E15" s="69"/>
    </row>
    <row r="16" s="50" customFormat="1" ht="25" customHeight="1" spans="1:5">
      <c r="A16" s="68"/>
      <c r="B16" s="69">
        <f t="shared" si="0"/>
        <v>0</v>
      </c>
      <c r="C16" s="69"/>
      <c r="D16" s="69"/>
      <c r="E16" s="69"/>
    </row>
    <row r="17" s="50" customFormat="1" ht="25" customHeight="1" spans="1:5">
      <c r="A17" s="68"/>
      <c r="B17" s="69">
        <f t="shared" si="0"/>
        <v>0</v>
      </c>
      <c r="C17" s="69"/>
      <c r="D17" s="69"/>
      <c r="E17" s="69"/>
    </row>
    <row r="18" s="50" customFormat="1" ht="25" customHeight="1" spans="1:5">
      <c r="A18" s="68"/>
      <c r="B18" s="69">
        <f t="shared" si="0"/>
        <v>0</v>
      </c>
      <c r="C18" s="69"/>
      <c r="D18" s="69"/>
      <c r="E18" s="69"/>
    </row>
    <row r="19" s="50" customFormat="1" ht="25" customHeight="1" spans="1:5">
      <c r="A19" s="68"/>
      <c r="B19" s="69">
        <f t="shared" si="0"/>
        <v>0</v>
      </c>
      <c r="C19" s="69"/>
      <c r="D19" s="69"/>
      <c r="E19" s="69"/>
    </row>
    <row r="20" s="50" customFormat="1" ht="25" customHeight="1" spans="1:5">
      <c r="A20" s="68"/>
      <c r="B20" s="69">
        <f t="shared" si="0"/>
        <v>0</v>
      </c>
      <c r="C20" s="69"/>
      <c r="D20" s="69"/>
      <c r="E20" s="69"/>
    </row>
    <row r="21" s="51" customFormat="1" ht="25" customHeight="1" spans="1:5">
      <c r="A21" s="80" t="s">
        <v>88</v>
      </c>
      <c r="B21" s="81">
        <f>SUM(B6:B20)</f>
        <v>372750</v>
      </c>
      <c r="C21" s="81">
        <f>SUM(C6:C20)</f>
        <v>62750</v>
      </c>
      <c r="D21" s="81">
        <f>SUM(D6:D20)</f>
        <v>0</v>
      </c>
      <c r="E21" s="81">
        <f>SUM(E6:E20)</f>
        <v>310000</v>
      </c>
    </row>
  </sheetData>
  <mergeCells count="4">
    <mergeCell ref="A2:E2"/>
    <mergeCell ref="A3:C3"/>
    <mergeCell ref="B4:E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1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3.1"/>
  <cols>
    <col min="1" max="1" width="12.8285714285714" style="52" customWidth="1"/>
    <col min="2" max="2" width="50.8285714285714" style="52" customWidth="1"/>
    <col min="3" max="3" width="20.8285714285714" style="52" customWidth="1"/>
    <col min="4" max="6" width="15.8285714285714" style="52" customWidth="1"/>
    <col min="7" max="7" width="15.8285714285714" style="53" customWidth="1"/>
    <col min="8" max="251" width="9.33333333333333" style="53" customWidth="1"/>
  </cols>
  <sheetData>
    <row r="1" ht="15.75" spans="1:1">
      <c r="A1" s="5" t="s">
        <v>254</v>
      </c>
    </row>
    <row r="2" ht="20.25" spans="1:7">
      <c r="A2" s="54" t="s">
        <v>255</v>
      </c>
      <c r="B2" s="54"/>
      <c r="C2" s="54"/>
      <c r="D2" s="54"/>
      <c r="E2" s="54"/>
      <c r="F2" s="54"/>
      <c r="G2" s="55"/>
    </row>
    <row r="3" ht="13.5" spans="1:7">
      <c r="A3" s="56"/>
      <c r="B3" s="57"/>
      <c r="C3" s="57"/>
      <c r="D3" s="57"/>
      <c r="E3" s="57"/>
      <c r="F3" s="57"/>
      <c r="G3" s="58" t="s">
        <v>38</v>
      </c>
    </row>
    <row r="4" s="48" customFormat="1" ht="25" customHeight="1" spans="1:7">
      <c r="A4" s="59" t="s">
        <v>111</v>
      </c>
      <c r="B4" s="60" t="s">
        <v>112</v>
      </c>
      <c r="C4" s="61" t="s">
        <v>256</v>
      </c>
      <c r="D4" s="62" t="s">
        <v>257</v>
      </c>
      <c r="E4" s="62"/>
      <c r="F4" s="62"/>
      <c r="G4" s="63"/>
    </row>
    <row r="5" s="48" customFormat="1" ht="30" customHeight="1" spans="1:7">
      <c r="A5" s="64"/>
      <c r="B5" s="65"/>
      <c r="C5" s="61"/>
      <c r="D5" s="61" t="s">
        <v>88</v>
      </c>
      <c r="E5" s="61" t="s">
        <v>258</v>
      </c>
      <c r="F5" s="66" t="s">
        <v>259</v>
      </c>
      <c r="G5" s="66" t="s">
        <v>260</v>
      </c>
    </row>
    <row r="6" s="49" customFormat="1" ht="25" customHeight="1" spans="1:251">
      <c r="A6" s="67"/>
      <c r="B6" s="68" t="s">
        <v>92</v>
      </c>
      <c r="C6" s="69"/>
      <c r="D6" s="69">
        <f t="shared" ref="D6:D20" si="0">SUM(E6:G6)</f>
        <v>0</v>
      </c>
      <c r="E6" s="69"/>
      <c r="F6" s="69"/>
      <c r="G6" s="69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</row>
    <row r="7" s="49" customFormat="1" ht="25" customHeight="1" spans="1:251">
      <c r="A7" s="67"/>
      <c r="B7" s="70" t="s">
        <v>223</v>
      </c>
      <c r="C7" s="69"/>
      <c r="D7" s="69">
        <f t="shared" si="0"/>
        <v>0</v>
      </c>
      <c r="E7" s="69"/>
      <c r="F7" s="69"/>
      <c r="G7" s="6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</row>
    <row r="8" s="50" customFormat="1" ht="25" customHeight="1" spans="1:7">
      <c r="A8" s="67"/>
      <c r="B8" s="70"/>
      <c r="C8" s="69"/>
      <c r="D8" s="69">
        <f t="shared" si="0"/>
        <v>0</v>
      </c>
      <c r="E8" s="69"/>
      <c r="F8" s="69"/>
      <c r="G8" s="69"/>
    </row>
    <row r="9" s="50" customFormat="1" ht="25" customHeight="1" spans="1:7">
      <c r="A9" s="67"/>
      <c r="B9" s="70"/>
      <c r="C9" s="71"/>
      <c r="D9" s="69">
        <f t="shared" si="0"/>
        <v>0</v>
      </c>
      <c r="E9" s="69"/>
      <c r="F9" s="69"/>
      <c r="G9" s="69"/>
    </row>
    <row r="10" s="50" customFormat="1" ht="25" customHeight="1" spans="1:7">
      <c r="A10" s="67"/>
      <c r="B10" s="70"/>
      <c r="C10" s="71"/>
      <c r="D10" s="69">
        <f t="shared" si="0"/>
        <v>0</v>
      </c>
      <c r="E10" s="69"/>
      <c r="F10" s="69"/>
      <c r="G10" s="69"/>
    </row>
    <row r="11" s="50" customFormat="1" ht="25" customHeight="1" spans="1:7">
      <c r="A11" s="67"/>
      <c r="B11" s="72"/>
      <c r="C11" s="73"/>
      <c r="D11" s="69">
        <f t="shared" si="0"/>
        <v>0</v>
      </c>
      <c r="E11" s="69"/>
      <c r="F11" s="69"/>
      <c r="G11" s="69"/>
    </row>
    <row r="12" s="50" customFormat="1" ht="25" customHeight="1" spans="1:7">
      <c r="A12" s="67"/>
      <c r="B12" s="70"/>
      <c r="C12" s="69"/>
      <c r="D12" s="69">
        <f t="shared" si="0"/>
        <v>0</v>
      </c>
      <c r="E12" s="69"/>
      <c r="F12" s="69"/>
      <c r="G12" s="69"/>
    </row>
    <row r="13" s="50" customFormat="1" ht="25" customHeight="1" spans="1:7">
      <c r="A13" s="67"/>
      <c r="B13" s="70"/>
      <c r="C13" s="69"/>
      <c r="D13" s="69">
        <f t="shared" si="0"/>
        <v>0</v>
      </c>
      <c r="E13" s="69"/>
      <c r="F13" s="69"/>
      <c r="G13" s="69"/>
    </row>
    <row r="14" s="50" customFormat="1" ht="25" customHeight="1" spans="1:7">
      <c r="A14" s="67"/>
      <c r="B14" s="70"/>
      <c r="C14" s="71"/>
      <c r="D14" s="69">
        <f t="shared" si="0"/>
        <v>0</v>
      </c>
      <c r="E14" s="69"/>
      <c r="F14" s="69"/>
      <c r="G14" s="69"/>
    </row>
    <row r="15" s="50" customFormat="1" ht="25" customHeight="1" spans="1:7">
      <c r="A15" s="67"/>
      <c r="B15" s="70"/>
      <c r="C15" s="71"/>
      <c r="D15" s="69">
        <f t="shared" si="0"/>
        <v>0</v>
      </c>
      <c r="E15" s="69"/>
      <c r="F15" s="69"/>
      <c r="G15" s="69"/>
    </row>
    <row r="16" s="50" customFormat="1" ht="25" customHeight="1" spans="1:7">
      <c r="A16" s="74"/>
      <c r="B16" s="74"/>
      <c r="C16" s="73"/>
      <c r="D16" s="69">
        <f t="shared" si="0"/>
        <v>0</v>
      </c>
      <c r="E16" s="69"/>
      <c r="F16" s="69"/>
      <c r="G16" s="69"/>
    </row>
    <row r="17" s="50" customFormat="1" ht="25" customHeight="1" spans="1:7">
      <c r="A17" s="74"/>
      <c r="B17" s="74"/>
      <c r="C17" s="73"/>
      <c r="D17" s="69">
        <f t="shared" si="0"/>
        <v>0</v>
      </c>
      <c r="E17" s="69"/>
      <c r="F17" s="69"/>
      <c r="G17" s="69"/>
    </row>
    <row r="18" s="50" customFormat="1" ht="25" customHeight="1" spans="1:7">
      <c r="A18" s="74"/>
      <c r="B18" s="74"/>
      <c r="C18" s="73"/>
      <c r="D18" s="69">
        <f t="shared" si="0"/>
        <v>0</v>
      </c>
      <c r="E18" s="69"/>
      <c r="F18" s="69"/>
      <c r="G18" s="69"/>
    </row>
    <row r="19" s="50" customFormat="1" ht="25" customHeight="1" spans="1:7">
      <c r="A19" s="74"/>
      <c r="B19" s="74"/>
      <c r="C19" s="73"/>
      <c r="D19" s="69">
        <f t="shared" si="0"/>
        <v>0</v>
      </c>
      <c r="E19" s="69"/>
      <c r="F19" s="69"/>
      <c r="G19" s="69"/>
    </row>
    <row r="20" s="50" customFormat="1" ht="25" customHeight="1" spans="1:7">
      <c r="A20" s="74"/>
      <c r="B20" s="74"/>
      <c r="C20" s="73"/>
      <c r="D20" s="69">
        <f t="shared" si="0"/>
        <v>0</v>
      </c>
      <c r="E20" s="69"/>
      <c r="F20" s="69"/>
      <c r="G20" s="69"/>
    </row>
    <row r="21" s="51" customFormat="1" ht="25" customHeight="1" spans="1:7">
      <c r="A21" s="75" t="s">
        <v>88</v>
      </c>
      <c r="B21" s="76"/>
      <c r="C21" s="77"/>
      <c r="D21" s="78">
        <f>SUM(D6:D20)/4</f>
        <v>0</v>
      </c>
      <c r="E21" s="78">
        <f>SUM(E6:E20)/4</f>
        <v>0</v>
      </c>
      <c r="F21" s="78">
        <f>SUM(F6:F20)/4</f>
        <v>0</v>
      </c>
      <c r="G21" s="78">
        <f>SUM(G6:G20)/4</f>
        <v>0</v>
      </c>
    </row>
  </sheetData>
  <mergeCells count="6">
    <mergeCell ref="A2:G2"/>
    <mergeCell ref="D4:G4"/>
    <mergeCell ref="A21:C21"/>
    <mergeCell ref="A4:A5"/>
    <mergeCell ref="B4:B5"/>
    <mergeCell ref="C4:C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pane xSplit="2" ySplit="3" topLeftCell="C5" activePane="bottomRight" state="frozen"/>
      <selection/>
      <selection pane="topRight"/>
      <selection pane="bottomLeft"/>
      <selection pane="bottomRight" activeCell="G16" sqref="G16"/>
    </sheetView>
  </sheetViews>
  <sheetFormatPr defaultColWidth="9" defaultRowHeight="15.75" outlineLevelCol="6"/>
  <cols>
    <col min="1" max="1" width="5.1047619047619" style="26" customWidth="1"/>
    <col min="2" max="2" width="8.78095238095238" style="26" customWidth="1"/>
    <col min="3" max="3" width="16.6666666666667" style="26" customWidth="1"/>
    <col min="4" max="4" width="20" style="26" customWidth="1"/>
    <col min="5" max="5" width="9.82857142857143" style="26" customWidth="1"/>
    <col min="6" max="6" width="22.6666666666667" style="26" customWidth="1"/>
    <col min="7" max="7" width="19.6666666666667" style="26" customWidth="1"/>
    <col min="8" max="257" width="12" style="26" customWidth="1"/>
  </cols>
  <sheetData>
    <row r="1" s="26" customFormat="1" spans="1:3">
      <c r="A1" s="5" t="s">
        <v>261</v>
      </c>
      <c r="B1" s="28"/>
      <c r="C1" s="28"/>
    </row>
    <row r="2" s="2" customFormat="1" ht="49" customHeight="1" spans="1:7">
      <c r="A2" s="29" t="s">
        <v>262</v>
      </c>
      <c r="B2" s="29"/>
      <c r="C2" s="29"/>
      <c r="D2" s="29"/>
      <c r="E2" s="29"/>
      <c r="F2" s="29"/>
      <c r="G2" s="29"/>
    </row>
    <row r="3" s="2" customFormat="1" ht="11" customHeight="1" spans="1:7">
      <c r="A3" s="30"/>
      <c r="B3" s="30"/>
      <c r="C3" s="30"/>
      <c r="D3" s="30"/>
      <c r="E3" s="30"/>
      <c r="F3" s="30"/>
      <c r="G3" s="30"/>
    </row>
    <row r="4" s="27" customFormat="1" ht="22.5" customHeight="1" spans="1:7">
      <c r="A4" s="31" t="s">
        <v>263</v>
      </c>
      <c r="B4" s="31"/>
      <c r="C4" s="31"/>
      <c r="D4" s="32"/>
      <c r="E4" s="32" t="s">
        <v>264</v>
      </c>
      <c r="F4" s="33">
        <v>45730</v>
      </c>
      <c r="G4" s="32"/>
    </row>
    <row r="5" s="27" customFormat="1" ht="30" customHeight="1" spans="1:7">
      <c r="A5" s="34" t="s">
        <v>265</v>
      </c>
      <c r="B5" s="34"/>
      <c r="C5" s="18" t="s">
        <v>92</v>
      </c>
      <c r="D5" s="18"/>
      <c r="E5" s="18"/>
      <c r="F5" s="18"/>
      <c r="G5" s="18"/>
    </row>
    <row r="6" s="27" customFormat="1" ht="22" customHeight="1" spans="1:7">
      <c r="A6" s="35" t="s">
        <v>266</v>
      </c>
      <c r="B6" s="35"/>
      <c r="C6" s="36" t="s">
        <v>267</v>
      </c>
      <c r="D6" s="36"/>
      <c r="E6" s="36"/>
      <c r="F6" s="37">
        <v>11358240</v>
      </c>
      <c r="G6" s="37"/>
    </row>
    <row r="7" s="27" customFormat="1" ht="22" customHeight="1" spans="1:7">
      <c r="A7" s="35"/>
      <c r="B7" s="35"/>
      <c r="C7" s="36" t="s">
        <v>268</v>
      </c>
      <c r="D7" s="36"/>
      <c r="E7" s="36"/>
      <c r="F7" s="37">
        <v>8685060</v>
      </c>
      <c r="G7" s="37"/>
    </row>
    <row r="8" s="27" customFormat="1" ht="22" customHeight="1" spans="1:7">
      <c r="A8" s="35"/>
      <c r="B8" s="35"/>
      <c r="C8" s="36" t="s">
        <v>269</v>
      </c>
      <c r="D8" s="36"/>
      <c r="E8" s="36"/>
      <c r="F8" s="38">
        <v>494100</v>
      </c>
      <c r="G8" s="38"/>
    </row>
    <row r="9" s="27" customFormat="1" ht="22" customHeight="1" spans="1:7">
      <c r="A9" s="35"/>
      <c r="B9" s="35"/>
      <c r="C9" s="36" t="s">
        <v>270</v>
      </c>
      <c r="D9" s="36"/>
      <c r="E9" s="36"/>
      <c r="F9" s="37"/>
      <c r="G9" s="37"/>
    </row>
    <row r="10" s="27" customFormat="1" ht="22" customHeight="1" spans="1:7">
      <c r="A10" s="35"/>
      <c r="B10" s="35"/>
      <c r="C10" s="36" t="s">
        <v>271</v>
      </c>
      <c r="D10" s="36"/>
      <c r="E10" s="36"/>
      <c r="F10" s="37">
        <v>2179080</v>
      </c>
      <c r="G10" s="37"/>
    </row>
    <row r="11" s="27" customFormat="1" ht="51" customHeight="1" spans="1:7">
      <c r="A11" s="35" t="s">
        <v>272</v>
      </c>
      <c r="B11" s="35"/>
      <c r="C11" s="19" t="s">
        <v>273</v>
      </c>
      <c r="D11" s="19"/>
      <c r="E11" s="19"/>
      <c r="F11" s="19"/>
      <c r="G11" s="19"/>
    </row>
    <row r="12" s="27" customFormat="1" ht="56.25" customHeight="1" spans="1:7">
      <c r="A12" s="39" t="s">
        <v>274</v>
      </c>
      <c r="B12" s="39"/>
      <c r="C12" s="19" t="s">
        <v>275</v>
      </c>
      <c r="D12" s="19"/>
      <c r="E12" s="19"/>
      <c r="F12" s="19"/>
      <c r="G12" s="19"/>
    </row>
    <row r="13" s="27" customFormat="1" ht="18.75" customHeight="1" spans="1:7">
      <c r="A13" s="39" t="s">
        <v>276</v>
      </c>
      <c r="B13" s="39" t="s">
        <v>277</v>
      </c>
      <c r="C13" s="39" t="s">
        <v>278</v>
      </c>
      <c r="D13" s="39" t="s">
        <v>279</v>
      </c>
      <c r="E13" s="39" t="s">
        <v>280</v>
      </c>
      <c r="F13" s="40" t="s">
        <v>281</v>
      </c>
      <c r="G13" s="40" t="s">
        <v>282</v>
      </c>
    </row>
    <row r="14" s="27" customFormat="1" ht="18.75" customHeight="1" spans="1:7">
      <c r="A14" s="39"/>
      <c r="B14" s="39"/>
      <c r="C14" s="39"/>
      <c r="D14" s="39"/>
      <c r="E14" s="39"/>
      <c r="F14" s="40"/>
      <c r="G14" s="40"/>
    </row>
    <row r="15" s="27" customFormat="1" ht="30" customHeight="1" spans="1:7">
      <c r="A15" s="39"/>
      <c r="B15" s="41" t="s">
        <v>283</v>
      </c>
      <c r="C15" s="18" t="s">
        <v>284</v>
      </c>
      <c r="D15" s="19" t="s">
        <v>285</v>
      </c>
      <c r="E15" s="42" t="s">
        <v>286</v>
      </c>
      <c r="F15" s="19" t="s">
        <v>287</v>
      </c>
      <c r="G15" s="19" t="s">
        <v>288</v>
      </c>
    </row>
    <row r="16" s="27" customFormat="1" ht="30" customHeight="1" spans="1:7">
      <c r="A16" s="39"/>
      <c r="B16" s="41"/>
      <c r="C16" s="18"/>
      <c r="D16" s="19" t="s">
        <v>289</v>
      </c>
      <c r="E16" s="42" t="s">
        <v>290</v>
      </c>
      <c r="F16" s="19"/>
      <c r="G16" s="19" t="s">
        <v>291</v>
      </c>
    </row>
    <row r="17" s="27" customFormat="1" ht="30" customHeight="1" spans="1:7">
      <c r="A17" s="39"/>
      <c r="B17" s="41"/>
      <c r="C17" s="18"/>
      <c r="D17" s="19" t="s">
        <v>292</v>
      </c>
      <c r="E17" s="42" t="s">
        <v>293</v>
      </c>
      <c r="F17" s="19"/>
      <c r="G17" s="19" t="s">
        <v>294</v>
      </c>
    </row>
    <row r="18" s="27" customFormat="1" ht="30" customHeight="1" spans="1:7">
      <c r="A18" s="39"/>
      <c r="B18" s="41"/>
      <c r="C18" s="18"/>
      <c r="D18" s="19" t="s">
        <v>295</v>
      </c>
      <c r="E18" s="42" t="s">
        <v>296</v>
      </c>
      <c r="F18" s="19"/>
      <c r="G18" s="19" t="s">
        <v>297</v>
      </c>
    </row>
    <row r="19" s="27" customFormat="1" ht="30" customHeight="1" spans="1:7">
      <c r="A19" s="39"/>
      <c r="B19" s="41"/>
      <c r="C19" s="18"/>
      <c r="D19" s="19" t="s">
        <v>298</v>
      </c>
      <c r="E19" s="42" t="s">
        <v>293</v>
      </c>
      <c r="F19" s="19" t="s">
        <v>287</v>
      </c>
      <c r="G19" s="19" t="s">
        <v>299</v>
      </c>
    </row>
    <row r="20" s="27" customFormat="1" ht="56" customHeight="1" spans="1:7">
      <c r="A20" s="39"/>
      <c r="B20" s="41"/>
      <c r="C20" s="18" t="s">
        <v>300</v>
      </c>
      <c r="D20" s="19" t="s">
        <v>301</v>
      </c>
      <c r="E20" s="42" t="s">
        <v>302</v>
      </c>
      <c r="F20" s="19" t="s">
        <v>287</v>
      </c>
      <c r="G20" s="19" t="s">
        <v>301</v>
      </c>
    </row>
    <row r="21" s="27" customFormat="1" ht="38" customHeight="1" spans="1:7">
      <c r="A21" s="39"/>
      <c r="B21" s="41"/>
      <c r="C21" s="18" t="s">
        <v>303</v>
      </c>
      <c r="D21" s="19" t="s">
        <v>304</v>
      </c>
      <c r="E21" s="42" t="s">
        <v>305</v>
      </c>
      <c r="F21" s="19" t="s">
        <v>287</v>
      </c>
      <c r="G21" s="19" t="s">
        <v>304</v>
      </c>
    </row>
    <row r="22" s="27" customFormat="1" ht="38" customHeight="1" spans="1:7">
      <c r="A22" s="39"/>
      <c r="B22" s="41"/>
      <c r="C22" s="18" t="s">
        <v>306</v>
      </c>
      <c r="D22" s="19" t="s">
        <v>307</v>
      </c>
      <c r="E22" s="42" t="s">
        <v>308</v>
      </c>
      <c r="F22" s="19"/>
      <c r="G22" s="19" t="s">
        <v>307</v>
      </c>
    </row>
    <row r="23" s="27" customFormat="1" ht="38" customHeight="1" spans="1:7">
      <c r="A23" s="39"/>
      <c r="B23" s="43" t="s">
        <v>309</v>
      </c>
      <c r="C23" s="23" t="s">
        <v>310</v>
      </c>
      <c r="D23" s="19" t="s">
        <v>311</v>
      </c>
      <c r="E23" s="19" t="s">
        <v>312</v>
      </c>
      <c r="F23" s="19"/>
      <c r="G23" s="19" t="s">
        <v>311</v>
      </c>
    </row>
    <row r="24" s="27" customFormat="1" ht="38" customHeight="1" spans="1:7">
      <c r="A24" s="39"/>
      <c r="B24" s="41" t="s">
        <v>313</v>
      </c>
      <c r="C24" s="18" t="s">
        <v>313</v>
      </c>
      <c r="D24" s="19" t="s">
        <v>314</v>
      </c>
      <c r="E24" s="19" t="s">
        <v>315</v>
      </c>
      <c r="F24" s="19" t="s">
        <v>287</v>
      </c>
      <c r="G24" s="19" t="s">
        <v>314</v>
      </c>
    </row>
    <row r="25" s="27" customFormat="1" ht="18" customHeight="1" spans="2:7">
      <c r="B25" s="27" t="s">
        <v>316</v>
      </c>
      <c r="C25" s="44" t="s">
        <v>317</v>
      </c>
      <c r="D25" s="44"/>
      <c r="E25" s="45" t="s">
        <v>318</v>
      </c>
      <c r="F25" s="46">
        <v>83860090</v>
      </c>
      <c r="G25" s="46"/>
    </row>
    <row r="26" s="2" customFormat="1" ht="14" customHeight="1" spans="4:7">
      <c r="D26" s="47"/>
      <c r="E26" s="47"/>
      <c r="F26" s="47"/>
      <c r="G26" s="47"/>
    </row>
    <row r="27" s="2" customFormat="1" ht="14" customHeight="1" spans="4:7">
      <c r="D27" s="47"/>
      <c r="E27" s="47"/>
      <c r="F27" s="47"/>
      <c r="G27" s="47"/>
    </row>
    <row r="28" s="2" customFormat="1" ht="14" customHeight="1" spans="4:7">
      <c r="D28" s="47"/>
      <c r="E28" s="47"/>
      <c r="F28" s="47"/>
      <c r="G28" s="47"/>
    </row>
    <row r="29" s="2" customFormat="1" ht="14" customHeight="1" spans="4:7">
      <c r="D29" s="47"/>
      <c r="E29" s="47"/>
      <c r="F29" s="47"/>
      <c r="G29" s="47"/>
    </row>
  </sheetData>
  <mergeCells count="32">
    <mergeCell ref="A2:G2"/>
    <mergeCell ref="A3:G3"/>
    <mergeCell ref="A4:C4"/>
    <mergeCell ref="F4:G4"/>
    <mergeCell ref="A5:B5"/>
    <mergeCell ref="C5:G5"/>
    <mergeCell ref="C6:E6"/>
    <mergeCell ref="F6:G6"/>
    <mergeCell ref="C7:E7"/>
    <mergeCell ref="F7:G7"/>
    <mergeCell ref="C8:E8"/>
    <mergeCell ref="F8:G8"/>
    <mergeCell ref="C9:E9"/>
    <mergeCell ref="F9:G9"/>
    <mergeCell ref="C10:E10"/>
    <mergeCell ref="F10:G10"/>
    <mergeCell ref="A11:B11"/>
    <mergeCell ref="C11:G11"/>
    <mergeCell ref="A12:B12"/>
    <mergeCell ref="C12:G12"/>
    <mergeCell ref="C25:D25"/>
    <mergeCell ref="F25:G25"/>
    <mergeCell ref="A13:A24"/>
    <mergeCell ref="B13:B14"/>
    <mergeCell ref="B15:B22"/>
    <mergeCell ref="C13:C14"/>
    <mergeCell ref="C15:C19"/>
    <mergeCell ref="D13:D14"/>
    <mergeCell ref="E13:E14"/>
    <mergeCell ref="F13:F14"/>
    <mergeCell ref="G13:G14"/>
    <mergeCell ref="A6:B1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xSplit="2" ySplit="3" topLeftCell="C13" activePane="bottomRight" state="frozen"/>
      <selection/>
      <selection pane="topRight"/>
      <selection pane="bottomLeft"/>
      <selection pane="bottomRight" activeCell="K19" sqref="K19"/>
    </sheetView>
  </sheetViews>
  <sheetFormatPr defaultColWidth="9" defaultRowHeight="13.1" outlineLevelCol="7"/>
  <cols>
    <col min="1" max="1" width="7.16190476190476" style="3" customWidth="1"/>
    <col min="2" max="2" width="14.5047619047619" style="4" customWidth="1"/>
    <col min="3" max="3" width="21.1047619047619" style="1" customWidth="1"/>
    <col min="4" max="4" width="15.3333333333333" style="1" customWidth="1"/>
    <col min="5" max="5" width="10.8285714285714" style="1" customWidth="1"/>
    <col min="6" max="6" width="17.0666666666667" style="1" customWidth="1"/>
    <col min="7" max="7" width="9" style="1" customWidth="1"/>
    <col min="8" max="8" width="7.35238095238095" style="1" customWidth="1"/>
    <col min="9" max="9" width="11.8285714285714" style="1" customWidth="1"/>
    <col min="10" max="257" width="12" style="1" customWidth="1"/>
  </cols>
  <sheetData>
    <row r="1" s="1" customFormat="1" ht="37" customHeight="1" spans="1:2">
      <c r="A1" s="5" t="s">
        <v>319</v>
      </c>
      <c r="B1" s="4"/>
    </row>
    <row r="2" s="2" customFormat="1" ht="25" customHeight="1" spans="1:8">
      <c r="A2" s="6" t="s">
        <v>320</v>
      </c>
      <c r="B2" s="6"/>
      <c r="C2" s="6"/>
      <c r="D2" s="6"/>
      <c r="E2" s="6"/>
      <c r="F2" s="6"/>
      <c r="G2" s="6"/>
      <c r="H2" s="6"/>
    </row>
    <row r="3" s="2" customFormat="1" ht="43" customHeight="1" spans="1:8">
      <c r="A3" s="6"/>
      <c r="B3" s="6"/>
      <c r="C3" s="6"/>
      <c r="D3" s="6"/>
      <c r="E3" s="6"/>
      <c r="F3" s="6"/>
      <c r="G3" s="6"/>
      <c r="H3" s="6"/>
    </row>
    <row r="4" s="2" customFormat="1" ht="14" customHeight="1" spans="1:8">
      <c r="A4" s="7"/>
      <c r="B4" s="7"/>
      <c r="C4" s="7"/>
      <c r="D4" s="7"/>
      <c r="E4" s="7"/>
      <c r="F4" s="7"/>
      <c r="G4" s="7"/>
      <c r="H4" s="7"/>
    </row>
    <row r="5" s="2" customFormat="1" ht="24" customHeight="1" spans="1:8">
      <c r="A5" s="8" t="s">
        <v>321</v>
      </c>
      <c r="B5" s="8"/>
      <c r="C5" s="8" t="s">
        <v>322</v>
      </c>
      <c r="D5" s="8"/>
      <c r="E5" s="8"/>
      <c r="F5" s="8"/>
      <c r="G5" s="8"/>
      <c r="H5" s="8"/>
    </row>
    <row r="6" s="2" customFormat="1" ht="24" customHeight="1" spans="1:8">
      <c r="A6" s="9" t="s">
        <v>323</v>
      </c>
      <c r="B6" s="9"/>
      <c r="C6" s="10"/>
      <c r="D6" s="10" t="s">
        <v>324</v>
      </c>
      <c r="E6" s="25" t="s">
        <v>92</v>
      </c>
      <c r="F6" s="11"/>
      <c r="G6" s="11"/>
      <c r="H6" s="12"/>
    </row>
    <row r="7" s="2" customFormat="1" ht="24" customHeight="1" spans="1:8">
      <c r="A7" s="13" t="s">
        <v>325</v>
      </c>
      <c r="B7" s="13"/>
      <c r="C7" s="13" t="s">
        <v>326</v>
      </c>
      <c r="D7" s="13"/>
      <c r="E7" s="13"/>
      <c r="F7" s="13"/>
      <c r="G7" s="13"/>
      <c r="H7" s="13"/>
    </row>
    <row r="8" s="2" customFormat="1" ht="24" customHeight="1" spans="1:8">
      <c r="A8" s="13"/>
      <c r="B8" s="13"/>
      <c r="C8" s="14" t="s">
        <v>267</v>
      </c>
      <c r="D8" s="14"/>
      <c r="E8" s="15">
        <v>571200</v>
      </c>
      <c r="F8" s="15"/>
      <c r="G8" s="15"/>
      <c r="H8" s="15"/>
    </row>
    <row r="9" s="2" customFormat="1" ht="24" customHeight="1" spans="1:8">
      <c r="A9" s="13"/>
      <c r="B9" s="13"/>
      <c r="C9" s="10" t="s">
        <v>327</v>
      </c>
      <c r="D9" s="10"/>
      <c r="E9" s="15">
        <v>571200</v>
      </c>
      <c r="F9" s="15"/>
      <c r="G9" s="15"/>
      <c r="H9" s="15"/>
    </row>
    <row r="10" s="2" customFormat="1" ht="24" customHeight="1" spans="1:8">
      <c r="A10" s="13"/>
      <c r="B10" s="13"/>
      <c r="C10" s="10" t="s">
        <v>328</v>
      </c>
      <c r="D10" s="10"/>
      <c r="E10" s="15" t="s">
        <v>329</v>
      </c>
      <c r="F10" s="15"/>
      <c r="G10" s="15"/>
      <c r="H10" s="15"/>
    </row>
    <row r="11" s="2" customFormat="1" ht="24" customHeight="1" spans="1:8">
      <c r="A11" s="13"/>
      <c r="B11" s="13"/>
      <c r="C11" s="10" t="s">
        <v>330</v>
      </c>
      <c r="D11" s="10"/>
      <c r="E11" s="15">
        <v>571200</v>
      </c>
      <c r="F11" s="15"/>
      <c r="G11" s="15"/>
      <c r="H11" s="15"/>
    </row>
    <row r="12" s="2" customFormat="1" ht="24" customHeight="1" spans="1:8">
      <c r="A12" s="13"/>
      <c r="B12" s="13"/>
      <c r="C12" s="10" t="s">
        <v>331</v>
      </c>
      <c r="D12" s="10"/>
      <c r="E12" s="15" t="s">
        <v>329</v>
      </c>
      <c r="F12" s="15"/>
      <c r="G12" s="15"/>
      <c r="H12" s="15"/>
    </row>
    <row r="13" s="2" customFormat="1" ht="25" customHeight="1" spans="1:8">
      <c r="A13" s="8" t="s">
        <v>332</v>
      </c>
      <c r="B13" s="8"/>
      <c r="C13" s="14" t="s">
        <v>333</v>
      </c>
      <c r="D13" s="14"/>
      <c r="E13" s="14"/>
      <c r="F13" s="14"/>
      <c r="G13" s="14"/>
      <c r="H13" s="14"/>
    </row>
    <row r="14" s="2" customFormat="1" ht="60" customHeight="1" spans="1:8">
      <c r="A14" s="8"/>
      <c r="B14" s="8"/>
      <c r="C14" s="14"/>
      <c r="D14" s="14"/>
      <c r="E14" s="14"/>
      <c r="F14" s="14"/>
      <c r="G14" s="14"/>
      <c r="H14" s="14"/>
    </row>
    <row r="15" s="2" customFormat="1" ht="41" customHeight="1" spans="1:8">
      <c r="A15" s="8" t="s">
        <v>276</v>
      </c>
      <c r="B15" s="16" t="s">
        <v>277</v>
      </c>
      <c r="C15" s="8" t="s">
        <v>278</v>
      </c>
      <c r="D15" s="8" t="s">
        <v>279</v>
      </c>
      <c r="E15" s="8" t="s">
        <v>280</v>
      </c>
      <c r="F15" s="8"/>
      <c r="G15" s="8"/>
      <c r="H15" s="8" t="s">
        <v>334</v>
      </c>
    </row>
    <row r="16" s="2" customFormat="1" ht="41" customHeight="1" spans="1:8">
      <c r="A16" s="8"/>
      <c r="B16" s="17" t="s">
        <v>283</v>
      </c>
      <c r="C16" s="18" t="s">
        <v>284</v>
      </c>
      <c r="D16" s="19" t="s">
        <v>335</v>
      </c>
      <c r="E16" s="22">
        <v>1</v>
      </c>
      <c r="F16" s="8"/>
      <c r="G16" s="8"/>
      <c r="H16" s="20" t="s">
        <v>287</v>
      </c>
    </row>
    <row r="17" s="2" customFormat="1" ht="41" customHeight="1" spans="1:8">
      <c r="A17" s="8"/>
      <c r="B17" s="21"/>
      <c r="C17" s="18" t="s">
        <v>300</v>
      </c>
      <c r="D17" s="19" t="s">
        <v>336</v>
      </c>
      <c r="E17" s="8" t="s">
        <v>337</v>
      </c>
      <c r="F17" s="8"/>
      <c r="G17" s="8"/>
      <c r="H17" s="20"/>
    </row>
    <row r="18" s="2" customFormat="1" ht="41" customHeight="1" spans="1:8">
      <c r="A18" s="8"/>
      <c r="B18" s="21"/>
      <c r="C18" s="18" t="s">
        <v>303</v>
      </c>
      <c r="D18" s="19" t="s">
        <v>338</v>
      </c>
      <c r="E18" s="22">
        <v>1</v>
      </c>
      <c r="F18" s="8"/>
      <c r="G18" s="8"/>
      <c r="H18" s="20" t="s">
        <v>287</v>
      </c>
    </row>
    <row r="19" s="2" customFormat="1" ht="41" customHeight="1" spans="1:8">
      <c r="A19" s="8"/>
      <c r="B19" s="21"/>
      <c r="C19" s="18" t="s">
        <v>306</v>
      </c>
      <c r="D19" s="19" t="s">
        <v>339</v>
      </c>
      <c r="E19" s="22">
        <v>1</v>
      </c>
      <c r="F19" s="8"/>
      <c r="G19" s="8"/>
      <c r="H19" s="20" t="s">
        <v>287</v>
      </c>
    </row>
    <row r="20" s="2" customFormat="1" ht="41" customHeight="1" spans="1:8">
      <c r="A20" s="8"/>
      <c r="B20" s="21"/>
      <c r="C20" s="23" t="s">
        <v>310</v>
      </c>
      <c r="D20" s="19" t="s">
        <v>340</v>
      </c>
      <c r="E20" s="8" t="s">
        <v>341</v>
      </c>
      <c r="F20" s="8"/>
      <c r="G20" s="8"/>
      <c r="H20" s="20" t="s">
        <v>287</v>
      </c>
    </row>
    <row r="21" s="2" customFormat="1" ht="41" customHeight="1" spans="1:8">
      <c r="A21" s="8"/>
      <c r="B21" s="24" t="s">
        <v>313</v>
      </c>
      <c r="C21" s="18" t="s">
        <v>313</v>
      </c>
      <c r="D21" s="19" t="s">
        <v>342</v>
      </c>
      <c r="E21" s="22">
        <v>1</v>
      </c>
      <c r="F21" s="8"/>
      <c r="G21" s="8"/>
      <c r="H21" s="20"/>
    </row>
  </sheetData>
  <mergeCells count="29">
    <mergeCell ref="A4:H4"/>
    <mergeCell ref="A5:B5"/>
    <mergeCell ref="C5:H5"/>
    <mergeCell ref="A6:B6"/>
    <mergeCell ref="E6:H6"/>
    <mergeCell ref="C7:H7"/>
    <mergeCell ref="C8:D8"/>
    <mergeCell ref="E8:H8"/>
    <mergeCell ref="C9:D9"/>
    <mergeCell ref="E9:H9"/>
    <mergeCell ref="C10:D10"/>
    <mergeCell ref="E10:H10"/>
    <mergeCell ref="C11:D11"/>
    <mergeCell ref="E11:H11"/>
    <mergeCell ref="C12:D12"/>
    <mergeCell ref="E12:H12"/>
    <mergeCell ref="E15:G15"/>
    <mergeCell ref="E16:G16"/>
    <mergeCell ref="E17:G17"/>
    <mergeCell ref="E18:G18"/>
    <mergeCell ref="E19:G19"/>
    <mergeCell ref="E20:G20"/>
    <mergeCell ref="E21:G21"/>
    <mergeCell ref="A15:A21"/>
    <mergeCell ref="B16:B19"/>
    <mergeCell ref="A2:H3"/>
    <mergeCell ref="A7:B12"/>
    <mergeCell ref="A13:B14"/>
    <mergeCell ref="C13:H1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2" sqref="A2:H3"/>
    </sheetView>
  </sheetViews>
  <sheetFormatPr defaultColWidth="9" defaultRowHeight="13.1" outlineLevelCol="7"/>
  <cols>
    <col min="1" max="1" width="6.78095238095238" style="3" customWidth="1"/>
    <col min="2" max="2" width="10.8285714285714" style="4" customWidth="1"/>
    <col min="3" max="3" width="21.1047619047619" style="1" customWidth="1"/>
    <col min="4" max="4" width="15.3333333333333" style="1" customWidth="1"/>
    <col min="5" max="5" width="10.8285714285714" style="1" customWidth="1"/>
    <col min="6" max="6" width="17.0666666666667" style="1" customWidth="1"/>
    <col min="7" max="7" width="9" style="1" customWidth="1"/>
    <col min="8" max="8" width="7.35238095238095" style="1" customWidth="1"/>
    <col min="9" max="9" width="11.8285714285714" style="1" customWidth="1"/>
    <col min="10" max="257" width="12" style="1" customWidth="1"/>
  </cols>
  <sheetData>
    <row r="1" s="1" customFormat="1" ht="32" customHeight="1" spans="1:2">
      <c r="A1" s="5" t="s">
        <v>343</v>
      </c>
      <c r="B1" s="4"/>
    </row>
    <row r="2" s="2" customFormat="1" ht="24" customHeight="1" spans="1:8">
      <c r="A2" s="6" t="s">
        <v>344</v>
      </c>
      <c r="B2" s="6"/>
      <c r="C2" s="6"/>
      <c r="D2" s="6"/>
      <c r="E2" s="6"/>
      <c r="F2" s="6"/>
      <c r="G2" s="6"/>
      <c r="H2" s="6"/>
    </row>
    <row r="3" s="2" customFormat="1" ht="32" customHeight="1" spans="1:8">
      <c r="A3" s="6"/>
      <c r="B3" s="6"/>
      <c r="C3" s="6"/>
      <c r="D3" s="6"/>
      <c r="E3" s="6"/>
      <c r="F3" s="6"/>
      <c r="G3" s="6"/>
      <c r="H3" s="6"/>
    </row>
    <row r="4" s="2" customFormat="1" ht="21" customHeight="1" spans="1:8">
      <c r="A4" s="7"/>
      <c r="B4" s="7"/>
      <c r="C4" s="7"/>
      <c r="D4" s="7"/>
      <c r="E4" s="7"/>
      <c r="F4" s="7"/>
      <c r="G4" s="7"/>
      <c r="H4" s="7"/>
    </row>
    <row r="5" s="2" customFormat="1" ht="26" customHeight="1" spans="1:8">
      <c r="A5" s="8" t="s">
        <v>321</v>
      </c>
      <c r="B5" s="8"/>
      <c r="C5" s="8" t="s">
        <v>345</v>
      </c>
      <c r="D5" s="8"/>
      <c r="E5" s="8"/>
      <c r="F5" s="8"/>
      <c r="G5" s="8"/>
      <c r="H5" s="8"/>
    </row>
    <row r="6" s="2" customFormat="1" ht="26" customHeight="1" spans="1:8">
      <c r="A6" s="9" t="s">
        <v>323</v>
      </c>
      <c r="B6" s="9"/>
      <c r="C6" s="10"/>
      <c r="D6" s="8" t="s">
        <v>324</v>
      </c>
      <c r="E6" s="11" t="s">
        <v>92</v>
      </c>
      <c r="F6" s="11"/>
      <c r="G6" s="11"/>
      <c r="H6" s="12"/>
    </row>
    <row r="7" s="2" customFormat="1" ht="26" customHeight="1" spans="1:8">
      <c r="A7" s="13" t="s">
        <v>325</v>
      </c>
      <c r="B7" s="13"/>
      <c r="C7" s="13" t="s">
        <v>326</v>
      </c>
      <c r="D7" s="13"/>
      <c r="E7" s="13"/>
      <c r="F7" s="13"/>
      <c r="G7" s="13"/>
      <c r="H7" s="13"/>
    </row>
    <row r="8" s="2" customFormat="1" ht="26" customHeight="1" spans="1:8">
      <c r="A8" s="13"/>
      <c r="B8" s="13"/>
      <c r="C8" s="14" t="s">
        <v>267</v>
      </c>
      <c r="D8" s="14"/>
      <c r="E8" s="15">
        <v>650000</v>
      </c>
      <c r="F8" s="15"/>
      <c r="G8" s="15"/>
      <c r="H8" s="15"/>
    </row>
    <row r="9" s="2" customFormat="1" ht="26" customHeight="1" spans="1:8">
      <c r="A9" s="13"/>
      <c r="B9" s="13"/>
      <c r="C9" s="10" t="s">
        <v>327</v>
      </c>
      <c r="D9" s="10"/>
      <c r="E9" s="15">
        <v>650000</v>
      </c>
      <c r="F9" s="15"/>
      <c r="G9" s="15"/>
      <c r="H9" s="15"/>
    </row>
    <row r="10" s="2" customFormat="1" ht="26" customHeight="1" spans="1:8">
      <c r="A10" s="13"/>
      <c r="B10" s="13"/>
      <c r="C10" s="10" t="s">
        <v>328</v>
      </c>
      <c r="D10" s="10"/>
      <c r="E10" s="15" t="s">
        <v>329</v>
      </c>
      <c r="F10" s="15"/>
      <c r="G10" s="15"/>
      <c r="H10" s="15"/>
    </row>
    <row r="11" s="2" customFormat="1" ht="26" customHeight="1" spans="1:8">
      <c r="A11" s="13"/>
      <c r="B11" s="13"/>
      <c r="C11" s="10" t="s">
        <v>330</v>
      </c>
      <c r="D11" s="10"/>
      <c r="E11" s="15">
        <v>650000</v>
      </c>
      <c r="F11" s="15"/>
      <c r="G11" s="15"/>
      <c r="H11" s="15"/>
    </row>
    <row r="12" s="2" customFormat="1" ht="26" customHeight="1" spans="1:8">
      <c r="A12" s="13"/>
      <c r="B12" s="13"/>
      <c r="C12" s="10" t="s">
        <v>331</v>
      </c>
      <c r="D12" s="10"/>
      <c r="E12" s="15" t="s">
        <v>329</v>
      </c>
      <c r="F12" s="15"/>
      <c r="G12" s="15"/>
      <c r="H12" s="15"/>
    </row>
    <row r="13" s="2" customFormat="1" ht="16.5" customHeight="1" spans="1:8">
      <c r="A13" s="8" t="s">
        <v>332</v>
      </c>
      <c r="B13" s="8"/>
      <c r="C13" s="14" t="s">
        <v>346</v>
      </c>
      <c r="D13" s="14"/>
      <c r="E13" s="14"/>
      <c r="F13" s="14"/>
      <c r="G13" s="14"/>
      <c r="H13" s="14"/>
    </row>
    <row r="14" s="2" customFormat="1" ht="47.25" customHeight="1" spans="1:8">
      <c r="A14" s="8"/>
      <c r="B14" s="8"/>
      <c r="C14" s="14"/>
      <c r="D14" s="14"/>
      <c r="E14" s="14"/>
      <c r="F14" s="14"/>
      <c r="G14" s="14"/>
      <c r="H14" s="14"/>
    </row>
    <row r="15" s="2" customFormat="1" ht="37" customHeight="1" spans="1:8">
      <c r="A15" s="8" t="s">
        <v>276</v>
      </c>
      <c r="B15" s="16" t="s">
        <v>277</v>
      </c>
      <c r="C15" s="8" t="s">
        <v>278</v>
      </c>
      <c r="D15" s="8" t="s">
        <v>279</v>
      </c>
      <c r="E15" s="8" t="s">
        <v>280</v>
      </c>
      <c r="F15" s="8"/>
      <c r="G15" s="8"/>
      <c r="H15" s="8" t="s">
        <v>334</v>
      </c>
    </row>
    <row r="16" s="2" customFormat="1" ht="37" customHeight="1" spans="1:8">
      <c r="A16" s="8"/>
      <c r="B16" s="17" t="s">
        <v>283</v>
      </c>
      <c r="C16" s="18" t="s">
        <v>284</v>
      </c>
      <c r="D16" s="19" t="s">
        <v>347</v>
      </c>
      <c r="E16" s="8" t="s">
        <v>348</v>
      </c>
      <c r="F16" s="8"/>
      <c r="G16" s="8"/>
      <c r="H16" s="20" t="s">
        <v>287</v>
      </c>
    </row>
    <row r="17" s="2" customFormat="1" ht="37" customHeight="1" spans="1:8">
      <c r="A17" s="8"/>
      <c r="B17" s="21"/>
      <c r="C17" s="18" t="s">
        <v>300</v>
      </c>
      <c r="D17" s="19" t="s">
        <v>349</v>
      </c>
      <c r="E17" s="8" t="s">
        <v>337</v>
      </c>
      <c r="F17" s="8"/>
      <c r="G17" s="8"/>
      <c r="H17" s="20"/>
    </row>
    <row r="18" s="2" customFormat="1" ht="37" customHeight="1" spans="1:8">
      <c r="A18" s="8"/>
      <c r="B18" s="21"/>
      <c r="C18" s="18" t="s">
        <v>303</v>
      </c>
      <c r="D18" s="19" t="s">
        <v>338</v>
      </c>
      <c r="E18" s="22">
        <v>1</v>
      </c>
      <c r="F18" s="8"/>
      <c r="G18" s="8"/>
      <c r="H18" s="20" t="s">
        <v>287</v>
      </c>
    </row>
    <row r="19" s="2" customFormat="1" ht="37" customHeight="1" spans="1:8">
      <c r="A19" s="8"/>
      <c r="B19" s="21"/>
      <c r="C19" s="18" t="s">
        <v>306</v>
      </c>
      <c r="D19" s="19" t="s">
        <v>339</v>
      </c>
      <c r="E19" s="22">
        <v>1</v>
      </c>
      <c r="F19" s="8"/>
      <c r="G19" s="8"/>
      <c r="H19" s="20" t="s">
        <v>287</v>
      </c>
    </row>
    <row r="20" s="2" customFormat="1" ht="37" customHeight="1" spans="1:8">
      <c r="A20" s="8"/>
      <c r="B20" s="21"/>
      <c r="C20" s="23" t="s">
        <v>310</v>
      </c>
      <c r="D20" s="19" t="s">
        <v>350</v>
      </c>
      <c r="E20" s="8" t="s">
        <v>351</v>
      </c>
      <c r="F20" s="8"/>
      <c r="G20" s="8"/>
      <c r="H20" s="20" t="s">
        <v>287</v>
      </c>
    </row>
    <row r="21" s="2" customFormat="1" ht="37" customHeight="1" spans="1:8">
      <c r="A21" s="8"/>
      <c r="B21" s="21"/>
      <c r="C21" s="18" t="s">
        <v>352</v>
      </c>
      <c r="D21" s="19" t="s">
        <v>353</v>
      </c>
      <c r="E21" s="22">
        <v>1</v>
      </c>
      <c r="F21" s="8"/>
      <c r="G21" s="8"/>
      <c r="H21" s="20"/>
    </row>
    <row r="22" s="2" customFormat="1" ht="37" customHeight="1" spans="1:8">
      <c r="A22" s="8"/>
      <c r="B22" s="24" t="s">
        <v>313</v>
      </c>
      <c r="C22" s="18" t="s">
        <v>313</v>
      </c>
      <c r="D22" s="19" t="s">
        <v>354</v>
      </c>
      <c r="E22" s="22">
        <v>1</v>
      </c>
      <c r="F22" s="8"/>
      <c r="G22" s="8"/>
      <c r="H22" s="20"/>
    </row>
  </sheetData>
  <mergeCells count="31">
    <mergeCell ref="A4:H4"/>
    <mergeCell ref="A5:B5"/>
    <mergeCell ref="C5:H5"/>
    <mergeCell ref="A6:B6"/>
    <mergeCell ref="E6:H6"/>
    <mergeCell ref="C7:H7"/>
    <mergeCell ref="C8:D8"/>
    <mergeCell ref="E8:H8"/>
    <mergeCell ref="C9:D9"/>
    <mergeCell ref="E9:H9"/>
    <mergeCell ref="C10:D10"/>
    <mergeCell ref="E10:H10"/>
    <mergeCell ref="C11:D11"/>
    <mergeCell ref="E11:H11"/>
    <mergeCell ref="C12:D12"/>
    <mergeCell ref="E12:H12"/>
    <mergeCell ref="E15:G15"/>
    <mergeCell ref="E16:G16"/>
    <mergeCell ref="E17:G17"/>
    <mergeCell ref="E18:G18"/>
    <mergeCell ref="E19:G19"/>
    <mergeCell ref="E20:G20"/>
    <mergeCell ref="E21:G21"/>
    <mergeCell ref="E22:G22"/>
    <mergeCell ref="A15:A22"/>
    <mergeCell ref="B16:B19"/>
    <mergeCell ref="B20:B21"/>
    <mergeCell ref="A2:H3"/>
    <mergeCell ref="A7:B12"/>
    <mergeCell ref="A13:B14"/>
    <mergeCell ref="C13:H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le享人生</cp:lastModifiedBy>
  <dcterms:created xsi:type="dcterms:W3CDTF">2025-03-22T01:04:34Z</dcterms:created>
  <dcterms:modified xsi:type="dcterms:W3CDTF">2025-03-22T01:06:11Z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4595D4A8A625487C96165DBAAFD104CE_12</vt:lpwstr>
  </property>
  <property fmtid="{D5CDD505-2E9C-101B-9397-08002B2CF9AE}" pid="3" name="KSOProductBuildVer">
    <vt:lpwstr>2052-12.1.0.19770</vt:lpwstr>
  </property>
</Properties>
</file>